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CFA 2021\"/>
    </mc:Choice>
  </mc:AlternateContent>
  <bookViews>
    <workbookView xWindow="0" yWindow="0" windowWidth="28800" windowHeight="12300"/>
  </bookViews>
  <sheets>
    <sheet name="Instructions" sheetId="4" r:id="rId1"/>
    <sheet name="CFA Bill Month Yr" sheetId="1" r:id="rId2"/>
    <sheet name="SAMPLE CFA Bill with 10 month" sheetId="3" r:id="rId3"/>
    <sheet name="CFA Bill with 10 mon " sheetId="5" r:id="rId4"/>
    <sheet name="Employee Health Costs 2021" sheetId="2" r:id="rId5"/>
  </sheets>
  <definedNames>
    <definedName name="_xlnm.Print_Area" localSheetId="1">'CFA Bill Month Yr'!$A$1:$P$96</definedName>
    <definedName name="_xlnm.Print_Area" localSheetId="3">'CFA Bill with 10 mon '!$A$1:$V$97</definedName>
    <definedName name="_xlnm.Print_Area" localSheetId="4">'Employee Health Costs 2021'!$A$1:$J$36</definedName>
    <definedName name="_xlnm.Print_Area" localSheetId="0">Instructions!$A$1:$O$40</definedName>
    <definedName name="_xlnm.Print_Area" localSheetId="2">'SAMPLE CFA Bill with 10 month'!$A$1:$V$97</definedName>
    <definedName name="_xlnm.Print_Titles" localSheetId="1">'CFA Bill Month Yr'!$1:$4</definedName>
    <definedName name="_xlnm.Print_Titles" localSheetId="3">'CFA Bill with 10 mon '!$A:$B,'CFA Bill with 10 mon '!$1:$4</definedName>
    <definedName name="_xlnm.Print_Titles" localSheetId="2">'SAMPLE CFA Bill with 10 month'!$A:$B,'SAMPLE CFA Bill with 10 month'!$1:$4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64" i="5" l="1"/>
  <c r="T74" i="5"/>
  <c r="S74" i="5"/>
  <c r="U74" i="5" s="1"/>
  <c r="V74" i="5" s="1"/>
  <c r="T73" i="5"/>
  <c r="S73" i="5"/>
  <c r="U73" i="5" s="1"/>
  <c r="V73" i="5" s="1"/>
  <c r="T72" i="5"/>
  <c r="S72" i="5"/>
  <c r="U72" i="5" s="1"/>
  <c r="V72" i="5" s="1"/>
  <c r="T71" i="5"/>
  <c r="S71" i="5"/>
  <c r="U71" i="5" s="1"/>
  <c r="V71" i="5" s="1"/>
  <c r="T70" i="5"/>
  <c r="S70" i="5"/>
  <c r="U70" i="5" s="1"/>
  <c r="V70" i="5" s="1"/>
  <c r="T69" i="5"/>
  <c r="S69" i="5"/>
  <c r="U69" i="5" s="1"/>
  <c r="V69" i="5" s="1"/>
  <c r="T68" i="5"/>
  <c r="S68" i="5"/>
  <c r="U68" i="5" s="1"/>
  <c r="V68" i="5" s="1"/>
  <c r="T67" i="5"/>
  <c r="S67" i="5"/>
  <c r="U67" i="5" s="1"/>
  <c r="V67" i="5" s="1"/>
  <c r="T66" i="5"/>
  <c r="S66" i="5"/>
  <c r="U66" i="5" s="1"/>
  <c r="V66" i="5" s="1"/>
  <c r="T65" i="5"/>
  <c r="S65" i="5"/>
  <c r="U65" i="5" s="1"/>
  <c r="V65" i="5" s="1"/>
  <c r="T64" i="5"/>
  <c r="S64" i="5"/>
  <c r="U64" i="5" s="1"/>
  <c r="V51" i="5"/>
  <c r="U51" i="5"/>
  <c r="V41" i="5"/>
  <c r="V34" i="5"/>
  <c r="V35" i="5"/>
  <c r="S34" i="5"/>
  <c r="T34" i="5"/>
  <c r="U34" i="5"/>
  <c r="S35" i="5"/>
  <c r="T35" i="5"/>
  <c r="U35" i="5"/>
  <c r="S36" i="5"/>
  <c r="T36" i="5"/>
  <c r="U36" i="5"/>
  <c r="V36" i="5"/>
  <c r="S37" i="5"/>
  <c r="T37" i="5"/>
  <c r="U37" i="5"/>
  <c r="V37" i="5"/>
  <c r="S38" i="5"/>
  <c r="T38" i="5"/>
  <c r="U38" i="5"/>
  <c r="V38" i="5"/>
  <c r="S39" i="5"/>
  <c r="T39" i="5"/>
  <c r="U39" i="5"/>
  <c r="V39" i="5"/>
  <c r="T40" i="5"/>
  <c r="U40" i="5"/>
  <c r="V40" i="5" s="1"/>
  <c r="S41" i="5"/>
  <c r="T41" i="5"/>
  <c r="U41" i="5"/>
  <c r="S42" i="5"/>
  <c r="T42" i="5"/>
  <c r="U42" i="5"/>
  <c r="V42" i="5"/>
  <c r="S43" i="5"/>
  <c r="T43" i="5"/>
  <c r="U43" i="5"/>
  <c r="V43" i="5"/>
  <c r="S44" i="5"/>
  <c r="T44" i="5"/>
  <c r="U44" i="5"/>
  <c r="V44" i="5"/>
  <c r="S45" i="5"/>
  <c r="T45" i="5"/>
  <c r="U45" i="5"/>
  <c r="V45" i="5"/>
  <c r="S46" i="5"/>
  <c r="T46" i="5"/>
  <c r="U46" i="5"/>
  <c r="V46" i="5"/>
  <c r="S47" i="5"/>
  <c r="T47" i="5"/>
  <c r="U47" i="5"/>
  <c r="V47" i="5"/>
  <c r="S48" i="5"/>
  <c r="T48" i="5"/>
  <c r="U48" i="5"/>
  <c r="V48" i="5"/>
  <c r="S49" i="5"/>
  <c r="T49" i="5"/>
  <c r="U49" i="5"/>
  <c r="V49" i="5"/>
  <c r="S50" i="5"/>
  <c r="T50" i="5"/>
  <c r="U50" i="5"/>
  <c r="V50" i="5"/>
  <c r="S51" i="5"/>
  <c r="T51" i="5"/>
  <c r="R79" i="5"/>
  <c r="J75" i="5"/>
  <c r="I75" i="5"/>
  <c r="H75" i="5"/>
  <c r="G75" i="5"/>
  <c r="F75" i="5"/>
  <c r="E75" i="5"/>
  <c r="D75" i="5"/>
  <c r="L75" i="5" s="1"/>
  <c r="C75" i="5"/>
  <c r="N74" i="5"/>
  <c r="L74" i="5"/>
  <c r="P74" i="5" s="1"/>
  <c r="N73" i="5"/>
  <c r="L73" i="5"/>
  <c r="P73" i="5" s="1"/>
  <c r="N72" i="5"/>
  <c r="P72" i="5" s="1"/>
  <c r="L72" i="5"/>
  <c r="N71" i="5"/>
  <c r="L71" i="5"/>
  <c r="N70" i="5"/>
  <c r="L70" i="5"/>
  <c r="P69" i="5"/>
  <c r="N69" i="5"/>
  <c r="L69" i="5"/>
  <c r="N68" i="5"/>
  <c r="P68" i="5" s="1"/>
  <c r="L68" i="5"/>
  <c r="N67" i="5"/>
  <c r="L67" i="5"/>
  <c r="N66" i="5"/>
  <c r="L66" i="5"/>
  <c r="N65" i="5"/>
  <c r="L65" i="5"/>
  <c r="P65" i="5" s="1"/>
  <c r="N64" i="5"/>
  <c r="P64" i="5" s="1"/>
  <c r="L64" i="5"/>
  <c r="J62" i="5"/>
  <c r="I62" i="5"/>
  <c r="H62" i="5"/>
  <c r="G62" i="5"/>
  <c r="F62" i="5"/>
  <c r="L62" i="5" s="1"/>
  <c r="E62" i="5"/>
  <c r="D62" i="5"/>
  <c r="C62" i="5"/>
  <c r="N61" i="5"/>
  <c r="L61" i="5"/>
  <c r="P61" i="5" s="1"/>
  <c r="J59" i="5"/>
  <c r="I59" i="5"/>
  <c r="H59" i="5"/>
  <c r="G59" i="5"/>
  <c r="F59" i="5"/>
  <c r="E59" i="5"/>
  <c r="D59" i="5"/>
  <c r="L59" i="5" s="1"/>
  <c r="D89" i="5" s="1"/>
  <c r="C59" i="5"/>
  <c r="U58" i="5"/>
  <c r="V58" i="5" s="1"/>
  <c r="T58" i="5"/>
  <c r="S58" i="5"/>
  <c r="N58" i="5"/>
  <c r="L58" i="5"/>
  <c r="T57" i="5"/>
  <c r="U57" i="5" s="1"/>
  <c r="V57" i="5" s="1"/>
  <c r="S57" i="5"/>
  <c r="N57" i="5"/>
  <c r="L57" i="5"/>
  <c r="P57" i="5" s="1"/>
  <c r="T56" i="5"/>
  <c r="S56" i="5"/>
  <c r="U56" i="5" s="1"/>
  <c r="V56" i="5" s="1"/>
  <c r="N56" i="5"/>
  <c r="L56" i="5"/>
  <c r="P56" i="5" s="1"/>
  <c r="T55" i="5"/>
  <c r="S55" i="5"/>
  <c r="U55" i="5" s="1"/>
  <c r="V55" i="5" s="1"/>
  <c r="N55" i="5"/>
  <c r="P55" i="5" s="1"/>
  <c r="L55" i="5"/>
  <c r="U54" i="5"/>
  <c r="V54" i="5" s="1"/>
  <c r="T54" i="5"/>
  <c r="S54" i="5"/>
  <c r="N54" i="5"/>
  <c r="L54" i="5"/>
  <c r="J52" i="5"/>
  <c r="I52" i="5"/>
  <c r="H52" i="5"/>
  <c r="G52" i="5"/>
  <c r="G78" i="5" s="1"/>
  <c r="D52" i="5"/>
  <c r="D78" i="5" s="1"/>
  <c r="C52" i="5"/>
  <c r="N51" i="5"/>
  <c r="L51" i="5"/>
  <c r="P51" i="5" s="1"/>
  <c r="N50" i="5"/>
  <c r="L50" i="5"/>
  <c r="P50" i="5" s="1"/>
  <c r="N49" i="5"/>
  <c r="P49" i="5" s="1"/>
  <c r="L49" i="5"/>
  <c r="N48" i="5"/>
  <c r="L48" i="5"/>
  <c r="N47" i="5"/>
  <c r="L47" i="5"/>
  <c r="P46" i="5"/>
  <c r="N46" i="5"/>
  <c r="L46" i="5"/>
  <c r="N45" i="5"/>
  <c r="P45" i="5" s="1"/>
  <c r="L45" i="5"/>
  <c r="N44" i="5"/>
  <c r="L44" i="5"/>
  <c r="N43" i="5"/>
  <c r="L43" i="5"/>
  <c r="N42" i="5"/>
  <c r="L42" i="5"/>
  <c r="P42" i="5" s="1"/>
  <c r="N41" i="5"/>
  <c r="L41" i="5"/>
  <c r="P41" i="5" s="1"/>
  <c r="S40" i="5"/>
  <c r="N40" i="5"/>
  <c r="L40" i="5"/>
  <c r="P40" i="5" s="1"/>
  <c r="P39" i="5"/>
  <c r="N39" i="5"/>
  <c r="L39" i="5"/>
  <c r="N38" i="5"/>
  <c r="P38" i="5" s="1"/>
  <c r="L38" i="5"/>
  <c r="N37" i="5"/>
  <c r="L37" i="5"/>
  <c r="N36" i="5"/>
  <c r="L36" i="5"/>
  <c r="N35" i="5"/>
  <c r="L35" i="5"/>
  <c r="P35" i="5" s="1"/>
  <c r="N34" i="5"/>
  <c r="E52" i="5"/>
  <c r="J30" i="5"/>
  <c r="I30" i="5"/>
  <c r="H30" i="5"/>
  <c r="G30" i="5"/>
  <c r="F30" i="5"/>
  <c r="E30" i="5"/>
  <c r="D30" i="5"/>
  <c r="C30" i="5"/>
  <c r="N29" i="5"/>
  <c r="P29" i="5" s="1"/>
  <c r="L29" i="5"/>
  <c r="N28" i="5"/>
  <c r="L28" i="5"/>
  <c r="P28" i="5" s="1"/>
  <c r="N27" i="5"/>
  <c r="L27" i="5"/>
  <c r="N26" i="5"/>
  <c r="L26" i="5"/>
  <c r="P26" i="5" s="1"/>
  <c r="J24" i="5"/>
  <c r="I24" i="5"/>
  <c r="H24" i="5"/>
  <c r="G24" i="5"/>
  <c r="F24" i="5"/>
  <c r="E24" i="5"/>
  <c r="D24" i="5"/>
  <c r="L24" i="5" s="1"/>
  <c r="C24" i="5"/>
  <c r="N24" i="5" s="1"/>
  <c r="N23" i="5"/>
  <c r="L23" i="5"/>
  <c r="P23" i="5" s="1"/>
  <c r="N22" i="5"/>
  <c r="L22" i="5"/>
  <c r="N21" i="5"/>
  <c r="L21" i="5"/>
  <c r="P21" i="5" s="1"/>
  <c r="J19" i="5"/>
  <c r="I19" i="5"/>
  <c r="H19" i="5"/>
  <c r="G19" i="5"/>
  <c r="F19" i="5"/>
  <c r="E19" i="5"/>
  <c r="D19" i="5"/>
  <c r="L19" i="5" s="1"/>
  <c r="C19" i="5"/>
  <c r="N19" i="5" s="1"/>
  <c r="N18" i="5"/>
  <c r="L18" i="5"/>
  <c r="P18" i="5" s="1"/>
  <c r="J16" i="5"/>
  <c r="I16" i="5"/>
  <c r="H16" i="5"/>
  <c r="G16" i="5"/>
  <c r="F16" i="5"/>
  <c r="L16" i="5" s="1"/>
  <c r="E16" i="5"/>
  <c r="D16" i="5"/>
  <c r="C16" i="5"/>
  <c r="P15" i="5"/>
  <c r="N15" i="5"/>
  <c r="L15" i="5"/>
  <c r="J13" i="5"/>
  <c r="I13" i="5"/>
  <c r="H13" i="5"/>
  <c r="G13" i="5"/>
  <c r="F13" i="5"/>
  <c r="E13" i="5"/>
  <c r="D13" i="5"/>
  <c r="C13" i="5"/>
  <c r="N13" i="5" s="1"/>
  <c r="N12" i="5"/>
  <c r="L12" i="5"/>
  <c r="N11" i="5"/>
  <c r="L11" i="5"/>
  <c r="P11" i="5" s="1"/>
  <c r="J9" i="5"/>
  <c r="J77" i="5" s="1"/>
  <c r="I9" i="5"/>
  <c r="H9" i="5"/>
  <c r="H77" i="5" s="1"/>
  <c r="G9" i="5"/>
  <c r="F9" i="5"/>
  <c r="F77" i="5" s="1"/>
  <c r="E9" i="5"/>
  <c r="D9" i="5"/>
  <c r="C9" i="5"/>
  <c r="N8" i="5"/>
  <c r="P8" i="5" s="1"/>
  <c r="L8" i="5"/>
  <c r="N7" i="5"/>
  <c r="L7" i="5"/>
  <c r="P7" i="5" s="1"/>
  <c r="E20" i="1"/>
  <c r="E19" i="3"/>
  <c r="L80" i="1"/>
  <c r="P66" i="5" l="1"/>
  <c r="P67" i="5"/>
  <c r="N75" i="5"/>
  <c r="P70" i="5"/>
  <c r="P71" i="5"/>
  <c r="N62" i="5"/>
  <c r="E78" i="5"/>
  <c r="J78" i="5"/>
  <c r="H78" i="5"/>
  <c r="P54" i="5"/>
  <c r="N59" i="5"/>
  <c r="P59" i="5" s="1"/>
  <c r="P58" i="5"/>
  <c r="P36" i="5"/>
  <c r="P37" i="5"/>
  <c r="P43" i="5"/>
  <c r="P44" i="5"/>
  <c r="I78" i="5"/>
  <c r="P47" i="5"/>
  <c r="P48" i="5"/>
  <c r="L30" i="5"/>
  <c r="D87" i="5" s="1"/>
  <c r="P27" i="5"/>
  <c r="N30" i="5"/>
  <c r="P30" i="5" s="1"/>
  <c r="P22" i="5"/>
  <c r="C77" i="5"/>
  <c r="G77" i="5"/>
  <c r="L13" i="5"/>
  <c r="P12" i="5"/>
  <c r="J79" i="5"/>
  <c r="D93" i="5" s="1"/>
  <c r="P62" i="5"/>
  <c r="D90" i="5"/>
  <c r="D84" i="5"/>
  <c r="H79" i="5"/>
  <c r="G79" i="5"/>
  <c r="N16" i="5"/>
  <c r="P16" i="5" s="1"/>
  <c r="F52" i="5"/>
  <c r="F79" i="5" s="1"/>
  <c r="L34" i="5"/>
  <c r="P34" i="5" s="1"/>
  <c r="C78" i="5"/>
  <c r="N52" i="5"/>
  <c r="D91" i="5"/>
  <c r="P75" i="5"/>
  <c r="P19" i="5"/>
  <c r="D85" i="5"/>
  <c r="D86" i="5"/>
  <c r="P24" i="5"/>
  <c r="V79" i="5"/>
  <c r="D97" i="5" s="1"/>
  <c r="S79" i="5"/>
  <c r="D79" i="5"/>
  <c r="C79" i="5"/>
  <c r="E79" i="5"/>
  <c r="N9" i="5"/>
  <c r="E77" i="5"/>
  <c r="I79" i="5"/>
  <c r="D83" i="5" s="1"/>
  <c r="I77" i="5"/>
  <c r="P13" i="5"/>
  <c r="T79" i="5"/>
  <c r="D77" i="5"/>
  <c r="L9" i="5"/>
  <c r="V40" i="3"/>
  <c r="V79" i="3"/>
  <c r="R79" i="3"/>
  <c r="S64" i="3"/>
  <c r="T74" i="3"/>
  <c r="S74" i="3"/>
  <c r="U74" i="3" s="1"/>
  <c r="V74" i="3" s="1"/>
  <c r="T73" i="3"/>
  <c r="S73" i="3"/>
  <c r="U73" i="3" s="1"/>
  <c r="V73" i="3" s="1"/>
  <c r="T72" i="3"/>
  <c r="S72" i="3"/>
  <c r="U72" i="3" s="1"/>
  <c r="V72" i="3" s="1"/>
  <c r="T71" i="3"/>
  <c r="S71" i="3"/>
  <c r="U71" i="3" s="1"/>
  <c r="V71" i="3" s="1"/>
  <c r="T70" i="3"/>
  <c r="S70" i="3"/>
  <c r="U70" i="3" s="1"/>
  <c r="V70" i="3" s="1"/>
  <c r="T69" i="3"/>
  <c r="S69" i="3"/>
  <c r="U69" i="3" s="1"/>
  <c r="V69" i="3" s="1"/>
  <c r="T68" i="3"/>
  <c r="S68" i="3"/>
  <c r="U68" i="3" s="1"/>
  <c r="V68" i="3" s="1"/>
  <c r="T67" i="3"/>
  <c r="S67" i="3"/>
  <c r="U67" i="3" s="1"/>
  <c r="V67" i="3" s="1"/>
  <c r="T66" i="3"/>
  <c r="S66" i="3"/>
  <c r="U66" i="3" s="1"/>
  <c r="V66" i="3" s="1"/>
  <c r="T65" i="3"/>
  <c r="S65" i="3"/>
  <c r="U65" i="3" s="1"/>
  <c r="V65" i="3" s="1"/>
  <c r="T64" i="3"/>
  <c r="U64" i="3"/>
  <c r="V64" i="3" s="1"/>
  <c r="T58" i="3"/>
  <c r="S58" i="3"/>
  <c r="U58" i="3" s="1"/>
  <c r="V58" i="3" s="1"/>
  <c r="T57" i="3"/>
  <c r="S57" i="3"/>
  <c r="U57" i="3" s="1"/>
  <c r="V57" i="3" s="1"/>
  <c r="T56" i="3"/>
  <c r="S56" i="3"/>
  <c r="U56" i="3" s="1"/>
  <c r="V56" i="3" s="1"/>
  <c r="T55" i="3"/>
  <c r="S55" i="3"/>
  <c r="U55" i="3" s="1"/>
  <c r="V55" i="3" s="1"/>
  <c r="T54" i="3"/>
  <c r="S54" i="3"/>
  <c r="U54" i="3" s="1"/>
  <c r="V54" i="3" s="1"/>
  <c r="T51" i="3"/>
  <c r="S51" i="3"/>
  <c r="U51" i="3" s="1"/>
  <c r="V51" i="3" s="1"/>
  <c r="T50" i="3"/>
  <c r="S50" i="3"/>
  <c r="U50" i="3" s="1"/>
  <c r="V50" i="3" s="1"/>
  <c r="T48" i="3"/>
  <c r="S48" i="3"/>
  <c r="U48" i="3" s="1"/>
  <c r="V48" i="3" s="1"/>
  <c r="T46" i="3"/>
  <c r="S46" i="3"/>
  <c r="U46" i="3" s="1"/>
  <c r="V46" i="3" s="1"/>
  <c r="T45" i="3"/>
  <c r="S45" i="3"/>
  <c r="U45" i="3" s="1"/>
  <c r="V45" i="3" s="1"/>
  <c r="T44" i="3"/>
  <c r="S44" i="3"/>
  <c r="U44" i="3" s="1"/>
  <c r="V44" i="3" s="1"/>
  <c r="T43" i="3"/>
  <c r="S43" i="3"/>
  <c r="U43" i="3" s="1"/>
  <c r="V43" i="3" s="1"/>
  <c r="T42" i="3"/>
  <c r="S42" i="3"/>
  <c r="U42" i="3" s="1"/>
  <c r="V42" i="3" s="1"/>
  <c r="T41" i="3"/>
  <c r="S41" i="3"/>
  <c r="U41" i="3" s="1"/>
  <c r="T39" i="3"/>
  <c r="S39" i="3"/>
  <c r="U39" i="3" s="1"/>
  <c r="V39" i="3" s="1"/>
  <c r="T38" i="3"/>
  <c r="S38" i="3"/>
  <c r="U38" i="3" s="1"/>
  <c r="V38" i="3" s="1"/>
  <c r="T37" i="3"/>
  <c r="S37" i="3"/>
  <c r="U37" i="3" s="1"/>
  <c r="V37" i="3" s="1"/>
  <c r="T36" i="3"/>
  <c r="S36" i="3"/>
  <c r="U36" i="3" s="1"/>
  <c r="V36" i="3" s="1"/>
  <c r="T35" i="3"/>
  <c r="S35" i="3"/>
  <c r="U35" i="3" s="1"/>
  <c r="T34" i="3"/>
  <c r="S34" i="3"/>
  <c r="U34" i="3" s="1"/>
  <c r="U40" i="3"/>
  <c r="N78" i="5" l="1"/>
  <c r="N77" i="5"/>
  <c r="L77" i="5"/>
  <c r="D82" i="5"/>
  <c r="P9" i="5"/>
  <c r="P77" i="5" s="1"/>
  <c r="D92" i="5"/>
  <c r="U79" i="5"/>
  <c r="D96" i="5" s="1"/>
  <c r="N79" i="5"/>
  <c r="F78" i="5"/>
  <c r="L52" i="5"/>
  <c r="T79" i="3"/>
  <c r="U79" i="3"/>
  <c r="D96" i="3" s="1"/>
  <c r="S79" i="3"/>
  <c r="D88" i="5" l="1"/>
  <c r="D94" i="5" s="1"/>
  <c r="L78" i="5"/>
  <c r="P52" i="5"/>
  <c r="L79" i="5"/>
  <c r="D97" i="3"/>
  <c r="J53" i="1"/>
  <c r="J31" i="1"/>
  <c r="L13" i="1"/>
  <c r="L12" i="1"/>
  <c r="L55" i="1"/>
  <c r="P65" i="3"/>
  <c r="P64" i="3"/>
  <c r="N64" i="3"/>
  <c r="L64" i="3"/>
  <c r="N78" i="3"/>
  <c r="P78" i="3"/>
  <c r="L77" i="3"/>
  <c r="L78" i="3"/>
  <c r="L79" i="3"/>
  <c r="I79" i="3"/>
  <c r="I13" i="3"/>
  <c r="F13" i="3"/>
  <c r="D30" i="3"/>
  <c r="C9" i="3"/>
  <c r="U49" i="3"/>
  <c r="S40" i="3"/>
  <c r="D75" i="3"/>
  <c r="D52" i="3"/>
  <c r="F32" i="2"/>
  <c r="F31" i="2"/>
  <c r="T49" i="3"/>
  <c r="S49" i="3"/>
  <c r="V49" i="3" s="1"/>
  <c r="T47" i="3"/>
  <c r="S47" i="3"/>
  <c r="T40" i="3"/>
  <c r="H35" i="3"/>
  <c r="G35" i="3"/>
  <c r="F35" i="3"/>
  <c r="E35" i="3"/>
  <c r="D35" i="3"/>
  <c r="C35" i="3"/>
  <c r="H34" i="3"/>
  <c r="G34" i="3"/>
  <c r="F34" i="3"/>
  <c r="E34" i="3"/>
  <c r="D34" i="3"/>
  <c r="C34" i="3"/>
  <c r="H52" i="3"/>
  <c r="G52" i="3"/>
  <c r="P78" i="5" l="1"/>
  <c r="P79" i="5"/>
  <c r="U47" i="3"/>
  <c r="V47" i="3" s="1"/>
  <c r="L13" i="3"/>
  <c r="P13" i="3" s="1"/>
  <c r="L12" i="3"/>
  <c r="N13" i="3"/>
  <c r="P11" i="3"/>
  <c r="L11" i="3"/>
  <c r="N11" i="3"/>
  <c r="G8" i="2" l="1"/>
  <c r="G9" i="2"/>
  <c r="G10" i="2"/>
  <c r="G11" i="2"/>
  <c r="G7" i="2"/>
  <c r="E8" i="2"/>
  <c r="E9" i="2"/>
  <c r="E10" i="2"/>
  <c r="E11" i="2"/>
  <c r="E7" i="2"/>
  <c r="C23" i="2"/>
  <c r="C15" i="2"/>
  <c r="C16" i="2"/>
  <c r="C17" i="2"/>
  <c r="C18" i="2"/>
  <c r="C19" i="2"/>
  <c r="C24" i="2"/>
  <c r="C25" i="2"/>
  <c r="C26" i="2"/>
  <c r="C27" i="2"/>
  <c r="C8" i="2"/>
  <c r="C9" i="2"/>
  <c r="C10" i="2"/>
  <c r="C11" i="2"/>
  <c r="C7" i="2"/>
  <c r="D19" i="3" l="1"/>
  <c r="J75" i="3"/>
  <c r="I75" i="3"/>
  <c r="H75" i="3"/>
  <c r="G75" i="3"/>
  <c r="F75" i="3"/>
  <c r="E75" i="3"/>
  <c r="C75" i="3"/>
  <c r="N74" i="3"/>
  <c r="L74" i="3"/>
  <c r="P74" i="3" s="1"/>
  <c r="N73" i="3"/>
  <c r="L73" i="3"/>
  <c r="P73" i="3" s="1"/>
  <c r="N72" i="3"/>
  <c r="L72" i="3"/>
  <c r="N71" i="3"/>
  <c r="L71" i="3"/>
  <c r="P71" i="3" s="1"/>
  <c r="N70" i="3"/>
  <c r="L70" i="3"/>
  <c r="N69" i="3"/>
  <c r="L69" i="3"/>
  <c r="P69" i="3" s="1"/>
  <c r="N68" i="3"/>
  <c r="L68" i="3"/>
  <c r="N67" i="3"/>
  <c r="L67" i="3"/>
  <c r="N66" i="3"/>
  <c r="L66" i="3"/>
  <c r="N65" i="3"/>
  <c r="L65" i="3"/>
  <c r="J62" i="3"/>
  <c r="I62" i="3"/>
  <c r="H62" i="3"/>
  <c r="G62" i="3"/>
  <c r="F62" i="3"/>
  <c r="E62" i="3"/>
  <c r="D62" i="3"/>
  <c r="C62" i="3"/>
  <c r="N61" i="3"/>
  <c r="L61" i="3"/>
  <c r="J59" i="3"/>
  <c r="I59" i="3"/>
  <c r="H59" i="3"/>
  <c r="G59" i="3"/>
  <c r="F59" i="3"/>
  <c r="E59" i="3"/>
  <c r="D59" i="3"/>
  <c r="L59" i="3" s="1"/>
  <c r="C59" i="3"/>
  <c r="N58" i="3"/>
  <c r="L58" i="3"/>
  <c r="N57" i="3"/>
  <c r="L57" i="3"/>
  <c r="N56" i="3"/>
  <c r="L56" i="3"/>
  <c r="N55" i="3"/>
  <c r="L55" i="3"/>
  <c r="N54" i="3"/>
  <c r="L54" i="3"/>
  <c r="J52" i="3"/>
  <c r="I52" i="3"/>
  <c r="F52" i="3"/>
  <c r="E52" i="3"/>
  <c r="L52" i="3"/>
  <c r="C52" i="3"/>
  <c r="N51" i="3"/>
  <c r="L51" i="3"/>
  <c r="N50" i="3"/>
  <c r="L50" i="3"/>
  <c r="N49" i="3"/>
  <c r="L49" i="3"/>
  <c r="N48" i="3"/>
  <c r="L48" i="3"/>
  <c r="N47" i="3"/>
  <c r="L47" i="3"/>
  <c r="N46" i="3"/>
  <c r="L46" i="3"/>
  <c r="N45" i="3"/>
  <c r="L45" i="3"/>
  <c r="N44" i="3"/>
  <c r="L44" i="3"/>
  <c r="N43" i="3"/>
  <c r="L43" i="3"/>
  <c r="N42" i="3"/>
  <c r="L42" i="3"/>
  <c r="N41" i="3"/>
  <c r="L41" i="3"/>
  <c r="N40" i="3"/>
  <c r="L40" i="3"/>
  <c r="N39" i="3"/>
  <c r="L39" i="3"/>
  <c r="N38" i="3"/>
  <c r="L38" i="3"/>
  <c r="N37" i="3"/>
  <c r="L37" i="3"/>
  <c r="N36" i="3"/>
  <c r="L36" i="3"/>
  <c r="N35" i="3"/>
  <c r="L35" i="3"/>
  <c r="N34" i="3"/>
  <c r="L34" i="3"/>
  <c r="J30" i="3"/>
  <c r="I30" i="3"/>
  <c r="H30" i="3"/>
  <c r="G30" i="3"/>
  <c r="F30" i="3"/>
  <c r="E30" i="3"/>
  <c r="C30" i="3"/>
  <c r="N29" i="3"/>
  <c r="L29" i="3"/>
  <c r="N28" i="3"/>
  <c r="L28" i="3"/>
  <c r="N27" i="3"/>
  <c r="L27" i="3"/>
  <c r="N26" i="3"/>
  <c r="L26" i="3"/>
  <c r="J24" i="3"/>
  <c r="I24" i="3"/>
  <c r="H24" i="3"/>
  <c r="G24" i="3"/>
  <c r="F24" i="3"/>
  <c r="E24" i="3"/>
  <c r="D24" i="3"/>
  <c r="C24" i="3"/>
  <c r="N23" i="3"/>
  <c r="L23" i="3"/>
  <c r="N22" i="3"/>
  <c r="L22" i="3"/>
  <c r="N21" i="3"/>
  <c r="L21" i="3"/>
  <c r="J19" i="3"/>
  <c r="I19" i="3"/>
  <c r="H19" i="3"/>
  <c r="G19" i="3"/>
  <c r="F19" i="3"/>
  <c r="C19" i="3"/>
  <c r="N18" i="3"/>
  <c r="L18" i="3"/>
  <c r="J16" i="3"/>
  <c r="I16" i="3"/>
  <c r="H16" i="3"/>
  <c r="G16" i="3"/>
  <c r="F16" i="3"/>
  <c r="E16" i="3"/>
  <c r="D16" i="3"/>
  <c r="C16" i="3"/>
  <c r="N15" i="3"/>
  <c r="L15" i="3"/>
  <c r="J13" i="3"/>
  <c r="H13" i="3"/>
  <c r="G13" i="3"/>
  <c r="E13" i="3"/>
  <c r="D13" i="3"/>
  <c r="C13" i="3"/>
  <c r="N12" i="3"/>
  <c r="J9" i="3"/>
  <c r="I9" i="3"/>
  <c r="H9" i="3"/>
  <c r="G9" i="3"/>
  <c r="F9" i="3"/>
  <c r="E9" i="3"/>
  <c r="D9" i="3"/>
  <c r="N8" i="3"/>
  <c r="L8" i="3"/>
  <c r="N7" i="3"/>
  <c r="L7" i="3"/>
  <c r="L9" i="3" l="1"/>
  <c r="D82" i="3"/>
  <c r="P55" i="3"/>
  <c r="J79" i="3"/>
  <c r="G79" i="3"/>
  <c r="P42" i="3"/>
  <c r="P44" i="3"/>
  <c r="P54" i="3"/>
  <c r="P8" i="3"/>
  <c r="L19" i="3"/>
  <c r="D85" i="3" s="1"/>
  <c r="L75" i="3"/>
  <c r="D91" i="3" s="1"/>
  <c r="L24" i="3"/>
  <c r="D86" i="3" s="1"/>
  <c r="L30" i="3"/>
  <c r="D87" i="3" s="1"/>
  <c r="P21" i="3"/>
  <c r="P45" i="3"/>
  <c r="I77" i="3"/>
  <c r="P35" i="3"/>
  <c r="P37" i="3"/>
  <c r="P41" i="3"/>
  <c r="P15" i="3"/>
  <c r="P56" i="3"/>
  <c r="P58" i="3"/>
  <c r="P72" i="3"/>
  <c r="N19" i="3"/>
  <c r="N16" i="3"/>
  <c r="N62" i="3"/>
  <c r="P7" i="3"/>
  <c r="N9" i="3"/>
  <c r="P9" i="3" s="1"/>
  <c r="P18" i="3"/>
  <c r="N24" i="3"/>
  <c r="P26" i="3"/>
  <c r="P49" i="3"/>
  <c r="P51" i="3"/>
  <c r="E78" i="3"/>
  <c r="I78" i="3"/>
  <c r="N59" i="3"/>
  <c r="P59" i="3" s="1"/>
  <c r="P66" i="3"/>
  <c r="P68" i="3"/>
  <c r="N75" i="3"/>
  <c r="E79" i="3"/>
  <c r="F79" i="3"/>
  <c r="D93" i="3"/>
  <c r="P12" i="3"/>
  <c r="P22" i="3"/>
  <c r="P27" i="3"/>
  <c r="P29" i="3"/>
  <c r="P38" i="3"/>
  <c r="P40" i="3"/>
  <c r="P47" i="3"/>
  <c r="D78" i="3"/>
  <c r="P61" i="3"/>
  <c r="D79" i="3"/>
  <c r="P23" i="3"/>
  <c r="P28" i="3"/>
  <c r="N30" i="3"/>
  <c r="P39" i="3"/>
  <c r="P46" i="3"/>
  <c r="P48" i="3"/>
  <c r="F78" i="3"/>
  <c r="J78" i="3"/>
  <c r="L16" i="3"/>
  <c r="D84" i="3" s="1"/>
  <c r="P34" i="3"/>
  <c r="P36" i="3"/>
  <c r="P43" i="3"/>
  <c r="P50" i="3"/>
  <c r="C78" i="3"/>
  <c r="G78" i="3"/>
  <c r="N52" i="3"/>
  <c r="P52" i="3" s="1"/>
  <c r="P57" i="3"/>
  <c r="L62" i="3"/>
  <c r="D90" i="3" s="1"/>
  <c r="P67" i="3"/>
  <c r="P70" i="3"/>
  <c r="D89" i="3"/>
  <c r="E77" i="3"/>
  <c r="D83" i="3"/>
  <c r="F77" i="3"/>
  <c r="J77" i="3"/>
  <c r="C77" i="3"/>
  <c r="G77" i="3"/>
  <c r="C79" i="3"/>
  <c r="D77" i="3"/>
  <c r="H77" i="3"/>
  <c r="H78" i="3"/>
  <c r="H79" i="3"/>
  <c r="L62" i="1"/>
  <c r="N75" i="1"/>
  <c r="L65" i="1"/>
  <c r="I76" i="1"/>
  <c r="J76" i="1"/>
  <c r="L27" i="1"/>
  <c r="L28" i="1"/>
  <c r="P22" i="1"/>
  <c r="N24" i="1"/>
  <c r="N23" i="1"/>
  <c r="N22" i="1"/>
  <c r="L24" i="1"/>
  <c r="L23" i="1"/>
  <c r="L22" i="1"/>
  <c r="C25" i="1"/>
  <c r="L19" i="1"/>
  <c r="I17" i="1"/>
  <c r="I14" i="1"/>
  <c r="G14" i="1"/>
  <c r="C14" i="1"/>
  <c r="N13" i="1"/>
  <c r="P13" i="1" s="1"/>
  <c r="L9" i="1"/>
  <c r="E14" i="1"/>
  <c r="E10" i="1"/>
  <c r="D10" i="1"/>
  <c r="C10" i="1"/>
  <c r="N8" i="1"/>
  <c r="N9" i="1"/>
  <c r="G76" i="1"/>
  <c r="C76" i="1"/>
  <c r="J63" i="1"/>
  <c r="I63" i="1"/>
  <c r="H63" i="1"/>
  <c r="G63" i="1"/>
  <c r="F63" i="1"/>
  <c r="E63" i="1"/>
  <c r="D63" i="1"/>
  <c r="C63" i="1"/>
  <c r="H60" i="1"/>
  <c r="J60" i="1"/>
  <c r="I60" i="1"/>
  <c r="G60" i="1"/>
  <c r="F60" i="1"/>
  <c r="E60" i="1"/>
  <c r="D60" i="1"/>
  <c r="C60" i="1"/>
  <c r="N35" i="1"/>
  <c r="L35" i="1"/>
  <c r="I53" i="1"/>
  <c r="G53" i="1"/>
  <c r="C53" i="1"/>
  <c r="H53" i="1"/>
  <c r="F53" i="1"/>
  <c r="E53" i="1"/>
  <c r="D53" i="1"/>
  <c r="I31" i="1"/>
  <c r="H31" i="1"/>
  <c r="G31" i="1"/>
  <c r="F31" i="1"/>
  <c r="E31" i="1"/>
  <c r="D31" i="1"/>
  <c r="C31" i="1"/>
  <c r="J20" i="1"/>
  <c r="J25" i="1"/>
  <c r="I25" i="1"/>
  <c r="E25" i="1"/>
  <c r="H25" i="1"/>
  <c r="G25" i="1"/>
  <c r="F25" i="1"/>
  <c r="D25" i="1"/>
  <c r="I20" i="1"/>
  <c r="G20" i="1"/>
  <c r="F20" i="1"/>
  <c r="D20" i="1"/>
  <c r="C20" i="1"/>
  <c r="D17" i="1"/>
  <c r="N19" i="1"/>
  <c r="N16" i="1"/>
  <c r="N12" i="1"/>
  <c r="P12" i="1" s="1"/>
  <c r="J10" i="1"/>
  <c r="L75" i="1"/>
  <c r="L66" i="1"/>
  <c r="L67" i="1"/>
  <c r="L68" i="1"/>
  <c r="L69" i="1"/>
  <c r="L70" i="1"/>
  <c r="L71" i="1"/>
  <c r="L72" i="1"/>
  <c r="L73" i="1"/>
  <c r="L74" i="1"/>
  <c r="L56" i="1"/>
  <c r="L57" i="1"/>
  <c r="L58" i="1"/>
  <c r="L59" i="1"/>
  <c r="L52" i="1"/>
  <c r="L51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30" i="1"/>
  <c r="L29" i="1"/>
  <c r="L8" i="1"/>
  <c r="J17" i="1"/>
  <c r="G17" i="1"/>
  <c r="F17" i="1"/>
  <c r="E17" i="1"/>
  <c r="C17" i="1"/>
  <c r="J14" i="1"/>
  <c r="H14" i="1"/>
  <c r="F14" i="1"/>
  <c r="D14" i="1"/>
  <c r="L14" i="1" s="1"/>
  <c r="I10" i="1"/>
  <c r="H10" i="1"/>
  <c r="G10" i="1"/>
  <c r="F10" i="1"/>
  <c r="N77" i="3" l="1"/>
  <c r="N79" i="3"/>
  <c r="L60" i="1"/>
  <c r="I80" i="1"/>
  <c r="D84" i="1" s="1"/>
  <c r="N14" i="1"/>
  <c r="P14" i="1" s="1"/>
  <c r="L53" i="1"/>
  <c r="N31" i="1"/>
  <c r="L31" i="1"/>
  <c r="P23" i="1"/>
  <c r="D90" i="1"/>
  <c r="L63" i="1"/>
  <c r="D91" i="1" s="1"/>
  <c r="J80" i="1"/>
  <c r="D94" i="1" s="1"/>
  <c r="P19" i="3"/>
  <c r="P75" i="3"/>
  <c r="P24" i="3"/>
  <c r="P30" i="3"/>
  <c r="P16" i="3"/>
  <c r="P62" i="3"/>
  <c r="D92" i="3"/>
  <c r="N25" i="1"/>
  <c r="N60" i="1"/>
  <c r="P60" i="1" s="1"/>
  <c r="L10" i="1"/>
  <c r="L25" i="1"/>
  <c r="N17" i="1"/>
  <c r="P8" i="1"/>
  <c r="N63" i="1"/>
  <c r="D88" i="3"/>
  <c r="N53" i="1"/>
  <c r="P35" i="1"/>
  <c r="C79" i="1"/>
  <c r="D78" i="1"/>
  <c r="J78" i="1"/>
  <c r="C78" i="1"/>
  <c r="N10" i="1"/>
  <c r="P9" i="1"/>
  <c r="H76" i="1"/>
  <c r="H79" i="1" s="1"/>
  <c r="G79" i="1"/>
  <c r="F76" i="1"/>
  <c r="F79" i="1" s="1"/>
  <c r="E76" i="1"/>
  <c r="N76" i="1" s="1"/>
  <c r="D76" i="1"/>
  <c r="N62" i="1"/>
  <c r="N74" i="1"/>
  <c r="N73" i="1"/>
  <c r="N72" i="1"/>
  <c r="N71" i="1"/>
  <c r="N70" i="1"/>
  <c r="N69" i="1"/>
  <c r="N68" i="1"/>
  <c r="N67" i="1"/>
  <c r="N66" i="1"/>
  <c r="N65" i="1"/>
  <c r="N59" i="1"/>
  <c r="N58" i="1"/>
  <c r="N57" i="1"/>
  <c r="N56" i="1"/>
  <c r="N55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0" i="1"/>
  <c r="P30" i="1" s="1"/>
  <c r="N29" i="1"/>
  <c r="P29" i="1" s="1"/>
  <c r="N28" i="1"/>
  <c r="P28" i="1" s="1"/>
  <c r="N27" i="1"/>
  <c r="P27" i="1" s="1"/>
  <c r="J79" i="1"/>
  <c r="I79" i="1"/>
  <c r="I78" i="1"/>
  <c r="G78" i="1"/>
  <c r="G80" i="1"/>
  <c r="P77" i="3" l="1"/>
  <c r="P79" i="3"/>
  <c r="P31" i="1"/>
  <c r="D88" i="1"/>
  <c r="P63" i="1"/>
  <c r="N79" i="1"/>
  <c r="D83" i="1"/>
  <c r="D89" i="1"/>
  <c r="D94" i="3"/>
  <c r="P10" i="1"/>
  <c r="L76" i="1"/>
  <c r="P25" i="1"/>
  <c r="D87" i="1"/>
  <c r="D80" i="1"/>
  <c r="P75" i="1"/>
  <c r="P74" i="1"/>
  <c r="P73" i="1"/>
  <c r="P72" i="1"/>
  <c r="P71" i="1"/>
  <c r="P70" i="1"/>
  <c r="P69" i="1"/>
  <c r="P68" i="1"/>
  <c r="P67" i="1"/>
  <c r="P66" i="1"/>
  <c r="P65" i="1"/>
  <c r="P59" i="1"/>
  <c r="P58" i="1"/>
  <c r="P57" i="1"/>
  <c r="P56" i="1"/>
  <c r="P55" i="1"/>
  <c r="E79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24" i="1"/>
  <c r="N20" i="1"/>
  <c r="N80" i="1" s="1"/>
  <c r="D92" i="1" l="1"/>
  <c r="P76" i="1"/>
  <c r="L79" i="1"/>
  <c r="N78" i="1"/>
  <c r="P19" i="1"/>
  <c r="H20" i="1"/>
  <c r="L20" i="1" s="1"/>
  <c r="L16" i="1"/>
  <c r="P16" i="1" s="1"/>
  <c r="H17" i="1"/>
  <c r="L17" i="1" s="1"/>
  <c r="P53" i="1"/>
  <c r="C80" i="1"/>
  <c r="E78" i="1"/>
  <c r="E80" i="1"/>
  <c r="D79" i="1"/>
  <c r="F78" i="1"/>
  <c r="F80" i="1"/>
  <c r="D93" i="1" l="1"/>
  <c r="P79" i="1"/>
  <c r="L78" i="1"/>
  <c r="P17" i="1"/>
  <c r="D85" i="1"/>
  <c r="P20" i="1"/>
  <c r="D86" i="1"/>
  <c r="H80" i="1"/>
  <c r="H78" i="1"/>
  <c r="P62" i="1"/>
  <c r="P78" i="1" l="1"/>
  <c r="P80" i="1"/>
  <c r="D95" i="1"/>
</calcChain>
</file>

<file path=xl/sharedStrings.xml><?xml version="1.0" encoding="utf-8"?>
<sst xmlns="http://schemas.openxmlformats.org/spreadsheetml/2006/main" count="670" uniqueCount="194">
  <si>
    <t>CAREFIRST ADMINISTRATORS (CFA)  Hospitalization Payment by Cost Center</t>
  </si>
  <si>
    <t>226.000P00</t>
  </si>
  <si>
    <t>Cost Center</t>
  </si>
  <si>
    <t>Parish Life &amp; Worship</t>
  </si>
  <si>
    <t>Employee 1</t>
  </si>
  <si>
    <t xml:space="preserve">Parish Life &amp; Worship Total </t>
  </si>
  <si>
    <t>Rectory &amp; Parish Clergy</t>
  </si>
  <si>
    <t>Employee 2</t>
  </si>
  <si>
    <t>Employee 3</t>
  </si>
  <si>
    <t xml:space="preserve">Rectory &amp; Parish Clergy Total </t>
  </si>
  <si>
    <t xml:space="preserve">Religious Education </t>
  </si>
  <si>
    <t>Employee 4</t>
  </si>
  <si>
    <t xml:space="preserve">Religious Education Total </t>
  </si>
  <si>
    <t xml:space="preserve">Social Concerns </t>
  </si>
  <si>
    <t>Employee 5</t>
  </si>
  <si>
    <t xml:space="preserve">Social Concerns Total </t>
  </si>
  <si>
    <t xml:space="preserve">Administration </t>
  </si>
  <si>
    <t>Employee 6</t>
  </si>
  <si>
    <t>Employee 7</t>
  </si>
  <si>
    <t>Employee 8</t>
  </si>
  <si>
    <t xml:space="preserve">Administration Total </t>
  </si>
  <si>
    <t xml:space="preserve">Physical Plant </t>
  </si>
  <si>
    <t>Employee 9</t>
  </si>
  <si>
    <t>Employee 10</t>
  </si>
  <si>
    <t>Employee 11</t>
  </si>
  <si>
    <t>Employee 12</t>
  </si>
  <si>
    <t xml:space="preserve">Physical Plant  Total </t>
  </si>
  <si>
    <t xml:space="preserve">Instruction </t>
  </si>
  <si>
    <t>Employee 13</t>
  </si>
  <si>
    <t>Employee 14</t>
  </si>
  <si>
    <t>Employee 15</t>
  </si>
  <si>
    <t>Employee 16</t>
  </si>
  <si>
    <t>Employee 17</t>
  </si>
  <si>
    <t>Employee 18</t>
  </si>
  <si>
    <t>Employee 19</t>
  </si>
  <si>
    <t>Employee 20</t>
  </si>
  <si>
    <t>Employee 21</t>
  </si>
  <si>
    <t>Employee 22</t>
  </si>
  <si>
    <t>Employee 23</t>
  </si>
  <si>
    <t>Employee 24</t>
  </si>
  <si>
    <t>Employee 25</t>
  </si>
  <si>
    <t>Employee 26</t>
  </si>
  <si>
    <t>Employee 27</t>
  </si>
  <si>
    <t>Employee 28</t>
  </si>
  <si>
    <t>Employee 29</t>
  </si>
  <si>
    <t>Employee 30</t>
  </si>
  <si>
    <t xml:space="preserve">Instruction Total </t>
  </si>
  <si>
    <t>Employee 31</t>
  </si>
  <si>
    <t>Employee 32</t>
  </si>
  <si>
    <t>Employee 33</t>
  </si>
  <si>
    <t>Employee 34</t>
  </si>
  <si>
    <t>Employee 35</t>
  </si>
  <si>
    <t xml:space="preserve">AdministrationTotal </t>
  </si>
  <si>
    <t>Auxiliary Services</t>
  </si>
  <si>
    <t>Employee 36</t>
  </si>
  <si>
    <t xml:space="preserve">Auxiliary Services Total </t>
  </si>
  <si>
    <t xml:space="preserve">Nursery School/Daycare </t>
  </si>
  <si>
    <t>Employee 37</t>
  </si>
  <si>
    <t>Employee 38</t>
  </si>
  <si>
    <t>Employee 39</t>
  </si>
  <si>
    <t>Employee 40</t>
  </si>
  <si>
    <t>Employee 41</t>
  </si>
  <si>
    <t>Employee 42</t>
  </si>
  <si>
    <t>Employee 43</t>
  </si>
  <si>
    <t>Employee 44</t>
  </si>
  <si>
    <t>Employee 45</t>
  </si>
  <si>
    <t>Employee 46</t>
  </si>
  <si>
    <t>Employee 47</t>
  </si>
  <si>
    <t xml:space="preserve">Nursery School/Daycare Total </t>
  </si>
  <si>
    <t>Summary</t>
  </si>
  <si>
    <t>Benefits - Lay E-1-10-522-000</t>
  </si>
  <si>
    <t>522.000P10:</t>
  </si>
  <si>
    <t>Benefits - Clergy E-1-20-505-000</t>
  </si>
  <si>
    <t>505.000P20</t>
  </si>
  <si>
    <t>Benefits - Lay E-1-30-522-000</t>
  </si>
  <si>
    <t>522.000P30</t>
  </si>
  <si>
    <t>Benefits - Lay E-1-40-522-000</t>
  </si>
  <si>
    <t>522.000P40</t>
  </si>
  <si>
    <t>Benefits - Lay E-1-50-522-000</t>
  </si>
  <si>
    <t>522.000P50</t>
  </si>
  <si>
    <t>Benefits - Lay E-1-60-522-000</t>
  </si>
  <si>
    <t>522.000P60</t>
  </si>
  <si>
    <t xml:space="preserve"> Instruction </t>
  </si>
  <si>
    <t>Benefits - Lay E-2-91-522-000</t>
  </si>
  <si>
    <t xml:space="preserve"> 522.000S91</t>
  </si>
  <si>
    <t>Benefits - Lay E-2-94-522-000</t>
  </si>
  <si>
    <t>522.000S94</t>
  </si>
  <si>
    <t xml:space="preserve"> Auxiliary Services</t>
  </si>
  <si>
    <t>Benefits - Lay E-2-95-522-000</t>
  </si>
  <si>
    <t>522.000S95</t>
  </si>
  <si>
    <t xml:space="preserve"> Nursery School/Daycare </t>
  </si>
  <si>
    <t>Benefits- Lay E-2-96-522-001 Daycare</t>
  </si>
  <si>
    <t>522.001S96</t>
  </si>
  <si>
    <t xml:space="preserve"> Hospitalization W/H</t>
  </si>
  <si>
    <t>226.000P00 Hospitalization W/H</t>
  </si>
  <si>
    <t xml:space="preserve"> Other Payroll W/H</t>
  </si>
  <si>
    <t xml:space="preserve">229.000P00 Other Payroll W/H </t>
  </si>
  <si>
    <t>229.000S00</t>
  </si>
  <si>
    <t>Employee</t>
  </si>
  <si>
    <t>Priest Medical 505</t>
  </si>
  <si>
    <t>EE Medical 
226</t>
  </si>
  <si>
    <t>ER Medical
522</t>
  </si>
  <si>
    <t>EE Dental
226</t>
  </si>
  <si>
    <t>ER Dental
 522</t>
  </si>
  <si>
    <t>EE Vision
226</t>
  </si>
  <si>
    <t>ER Vision
522</t>
  </si>
  <si>
    <t>EE Vol/Supp Life
229</t>
  </si>
  <si>
    <t>Employee
 Total</t>
  </si>
  <si>
    <t xml:space="preserve">ER &amp; EE
  Total </t>
  </si>
  <si>
    <t>P10</t>
  </si>
  <si>
    <t>P20</t>
  </si>
  <si>
    <t xml:space="preserve"> </t>
  </si>
  <si>
    <t>S94</t>
  </si>
  <si>
    <t>S95</t>
  </si>
  <si>
    <t>S96</t>
  </si>
  <si>
    <t>S91</t>
  </si>
  <si>
    <t>Date CFA Bill</t>
  </si>
  <si>
    <t>Check #</t>
  </si>
  <si>
    <t>Employee withheld  hospitalization(medical, dental, vision)</t>
  </si>
  <si>
    <t>Employee withheld Vol/Sup Life</t>
  </si>
  <si>
    <t xml:space="preserve">Parish </t>
  </si>
  <si>
    <t>Grand totals</t>
  </si>
  <si>
    <t>School Subtotal</t>
  </si>
  <si>
    <t>Parish Subtotal</t>
  </si>
  <si>
    <t>P30</t>
  </si>
  <si>
    <t>P40</t>
  </si>
  <si>
    <t>P50</t>
  </si>
  <si>
    <t>P60</t>
  </si>
  <si>
    <t>School</t>
  </si>
  <si>
    <t>Verify full Month Payroll Summary Register and CFA Bill</t>
  </si>
  <si>
    <t xml:space="preserve">Employer
 Total 
522 </t>
  </si>
  <si>
    <t>10 month Employee CFA monthly Payment
=CPY/12months</t>
  </si>
  <si>
    <t>10 month Employee  Med.
withheld/monthly 
=CPY/10 months</t>
  </si>
  <si>
    <r>
      <rPr>
        <sz val="10"/>
        <rFont val="Times New Roman"/>
        <family val="1"/>
      </rPr>
      <t>Employee + Family</t>
    </r>
  </si>
  <si>
    <r>
      <rPr>
        <sz val="10"/>
        <rFont val="Times New Roman"/>
        <family val="1"/>
      </rPr>
      <t>Employee + Spouse</t>
    </r>
  </si>
  <si>
    <r>
      <rPr>
        <sz val="10"/>
        <rFont val="Times New Roman"/>
        <family val="1"/>
      </rPr>
      <t>Employee + Children</t>
    </r>
  </si>
  <si>
    <r>
      <rPr>
        <sz val="10"/>
        <rFont val="Times New Roman"/>
        <family val="1"/>
      </rPr>
      <t>Employee + Child</t>
    </r>
  </si>
  <si>
    <r>
      <rPr>
        <sz val="10"/>
        <rFont val="Times New Roman"/>
        <family val="1"/>
      </rPr>
      <t>Employee Only</t>
    </r>
  </si>
  <si>
    <r>
      <rPr>
        <b/>
        <sz val="12"/>
        <rFont val="Times New Roman"/>
        <family val="1"/>
      </rPr>
      <t>Medical, Dental, and Vision</t>
    </r>
  </si>
  <si>
    <r>
      <rPr>
        <b/>
        <sz val="12"/>
        <rFont val="Times New Roman"/>
        <family val="1"/>
      </rPr>
      <t>Archdiocese of Washington</t>
    </r>
  </si>
  <si>
    <r>
      <rPr>
        <b/>
        <sz val="12"/>
        <rFont val="Times New Roman"/>
        <family val="1"/>
      </rPr>
      <t>Lay Employee Premiums January 1, 2021</t>
    </r>
  </si>
  <si>
    <t>Employee Contribution</t>
  </si>
  <si>
    <t>Standard Option EPO
Monthly</t>
  </si>
  <si>
    <t>Standard Option EPO
Yearly</t>
  </si>
  <si>
    <t>Standard Option PPO
Monthly</t>
  </si>
  <si>
    <t>Standard Option PPO
Yearly</t>
  </si>
  <si>
    <t>High Option PPO
Yearly</t>
  </si>
  <si>
    <t xml:space="preserve">Vision </t>
  </si>
  <si>
    <t>Monthly</t>
  </si>
  <si>
    <t xml:space="preserve">Yearly </t>
  </si>
  <si>
    <t>Dental</t>
  </si>
  <si>
    <t>Yearly</t>
  </si>
  <si>
    <t>Dental Plan</t>
  </si>
  <si>
    <t>Vision Plan</t>
  </si>
  <si>
    <t>High Option PPO
Monthly</t>
  </si>
  <si>
    <t xml:space="preserve">
 Medical/Rx</t>
  </si>
  <si>
    <t>10 month Employee withheld carryover per month
= Column S - Column T</t>
  </si>
  <si>
    <t>HO</t>
  </si>
  <si>
    <t>MED</t>
  </si>
  <si>
    <t>DENTAL</t>
  </si>
  <si>
    <t>VISION</t>
  </si>
  <si>
    <t>Total</t>
  </si>
  <si>
    <t>10 month Employee Med, Dentl, Vision
 Costs per Year (CPY)</t>
  </si>
  <si>
    <t>April 2021</t>
  </si>
  <si>
    <t xml:space="preserve">Employee 1 </t>
  </si>
  <si>
    <t>Employee 48</t>
  </si>
  <si>
    <t>April</t>
  </si>
  <si>
    <t xml:space="preserve">Date CFA Bill </t>
  </si>
  <si>
    <t>DATA ENTRY COLUMNS</t>
  </si>
  <si>
    <t>DATA ENTRY CHANGE # OF MONTHS</t>
  </si>
  <si>
    <t>Month Year</t>
  </si>
  <si>
    <t>8 Months</t>
  </si>
  <si>
    <t>YTD 10 Month EE Carryover</t>
  </si>
  <si>
    <t>Current Month 10 Month EE Carryover</t>
  </si>
  <si>
    <t>Sample Employees</t>
  </si>
  <si>
    <t>Yearly Costs</t>
  </si>
  <si>
    <t>September</t>
  </si>
  <si>
    <t>October</t>
  </si>
  <si>
    <t>November</t>
  </si>
  <si>
    <t>December</t>
  </si>
  <si>
    <t>January</t>
  </si>
  <si>
    <t>February</t>
  </si>
  <si>
    <t>March</t>
  </si>
  <si>
    <t>May</t>
  </si>
  <si>
    <t>June</t>
  </si>
  <si>
    <t>July</t>
  </si>
  <si>
    <t>August</t>
  </si>
  <si>
    <t># of Months
Carryover After Payment</t>
  </si>
  <si>
    <r>
      <t>YTD 10 month Employee withheld carryover
=column U x # of months Sept- June,</t>
    </r>
    <r>
      <rPr>
        <b/>
        <u/>
        <sz val="11"/>
        <color theme="1"/>
        <rFont val="Calibri"/>
        <family val="2"/>
        <scheme val="minor"/>
      </rPr>
      <t xml:space="preserve"> July carryover  will be 1 months payments</t>
    </r>
    <r>
      <rPr>
        <b/>
        <sz val="11"/>
        <color theme="1"/>
        <rFont val="Calibri"/>
        <family val="2"/>
        <scheme val="minor"/>
      </rPr>
      <t xml:space="preserve">
10 month Year Sept-Aug
ie: April = U *8 (months)</t>
    </r>
  </si>
  <si>
    <r>
      <t xml:space="preserve">YTD 10 month Employee withheld carryover
 # of months Sept- June,
</t>
    </r>
    <r>
      <rPr>
        <b/>
        <u/>
        <sz val="11"/>
        <color theme="1"/>
        <rFont val="Calibri"/>
        <family val="2"/>
        <scheme val="minor"/>
      </rPr>
      <t xml:space="preserve"> July carryover  will be 1 month payment</t>
    </r>
    <r>
      <rPr>
        <b/>
        <sz val="11"/>
        <color theme="1"/>
        <rFont val="Calibri"/>
        <family val="2"/>
        <scheme val="minor"/>
      </rPr>
      <t xml:space="preserve">
10 month Year Sept-Aug
ie: April = U *8 (months)</t>
    </r>
  </si>
  <si>
    <t>Deduct July payment from June balance; 1 full month remains.</t>
  </si>
  <si>
    <t>Approvals</t>
  </si>
  <si>
    <t>September 2021</t>
  </si>
  <si>
    <t>Executive Director of Parish &amp; School Financial Operations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</si>
</sst>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000\-00\-0000"/>
    <numFmt numFmtId="165" formatCode="&quot;$&quot;#,##0.00"/>
    <numFmt numFmtId="166" formatCode="\$\ 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 Light"/>
      <family val="2"/>
      <scheme val="maj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  <font>
      <sz val="10"/>
      <color rgb="FF000000"/>
      <name val="Times New Roman"/>
      <family val="2"/>
    </font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Times New Roman"/>
      <family val="2"/>
    </font>
    <font>
      <b/>
      <sz val="12"/>
      <name val="Times New Roman"/>
    </font>
    <font>
      <b/>
      <sz val="12"/>
      <name val="Times New Roman"/>
      <family val="1"/>
    </font>
    <font>
      <b/>
      <sz val="10"/>
      <color rgb="FF000000"/>
      <name val="Times New Roman"/>
      <family val="1"/>
    </font>
    <font>
      <b/>
      <sz val="10"/>
      <color theme="4" tint="-0.249977111117893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11"/>
      <color theme="4" tint="-0.24994659260841701"/>
      <name val="Calibri"/>
      <family val="2"/>
      <scheme val="minor"/>
    </font>
    <font>
      <sz val="12"/>
      <color theme="4" tint="-0.499984740745262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5E5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7CD9EC"/>
        <bgColor indexed="64"/>
      </patternFill>
    </fill>
    <fill>
      <patternFill patternType="solid">
        <fgColor rgb="FFF6CAF0"/>
        <bgColor indexed="64"/>
      </patternFill>
    </fill>
    <fill>
      <patternFill patternType="solid">
        <fgColor rgb="FFDCFDB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auto="1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274">
    <xf numFmtId="0" fontId="0" fillId="0" borderId="0" xfId="0"/>
    <xf numFmtId="0" fontId="0" fillId="0" borderId="0" xfId="0" applyFont="1"/>
    <xf numFmtId="164" fontId="5" fillId="0" borderId="0" xfId="0" applyNumberFormat="1" applyFont="1" applyFill="1" applyAlignment="1">
      <alignment horizontal="center"/>
    </xf>
    <xf numFmtId="164" fontId="5" fillId="0" borderId="0" xfId="0" applyNumberFormat="1" applyFont="1" applyFill="1" applyAlignment="1">
      <alignment horizontal="centerContinuous"/>
    </xf>
    <xf numFmtId="164" fontId="5" fillId="0" borderId="0" xfId="0" applyNumberFormat="1" applyFont="1" applyFill="1" applyAlignment="1"/>
    <xf numFmtId="0" fontId="0" fillId="0" borderId="0" xfId="0" applyFont="1" applyFill="1"/>
    <xf numFmtId="0" fontId="0" fillId="0" borderId="0" xfId="0" applyFont="1" applyFill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44" fontId="5" fillId="3" borderId="0" xfId="1" applyFont="1" applyFill="1" applyBorder="1" applyAlignment="1">
      <alignment horizontal="center" vertical="center"/>
    </xf>
    <xf numFmtId="164" fontId="0" fillId="0" borderId="0" xfId="0" applyNumberFormat="1" applyFont="1" applyFill="1" applyBorder="1"/>
    <xf numFmtId="0" fontId="5" fillId="0" borderId="0" xfId="0" applyFont="1" applyFill="1" applyBorder="1"/>
    <xf numFmtId="0" fontId="5" fillId="3" borderId="0" xfId="0" applyFont="1" applyFill="1" applyBorder="1"/>
    <xf numFmtId="44" fontId="5" fillId="0" borderId="0" xfId="1" applyFont="1" applyFill="1" applyBorder="1"/>
    <xf numFmtId="44" fontId="5" fillId="3" borderId="0" xfId="1" applyFont="1" applyFill="1" applyBorder="1"/>
    <xf numFmtId="0" fontId="2" fillId="0" borderId="0" xfId="0" applyFont="1" applyFill="1" applyBorder="1"/>
    <xf numFmtId="164" fontId="0" fillId="0" borderId="0" xfId="0" applyNumberFormat="1" applyFont="1" applyFill="1"/>
    <xf numFmtId="0" fontId="0" fillId="3" borderId="0" xfId="0" applyFont="1" applyFill="1"/>
    <xf numFmtId="44" fontId="0" fillId="0" borderId="0" xfId="0" applyNumberFormat="1" applyFont="1" applyFill="1"/>
    <xf numFmtId="44" fontId="0" fillId="3" borderId="0" xfId="0" applyNumberFormat="1" applyFont="1" applyFill="1"/>
    <xf numFmtId="49" fontId="0" fillId="0" borderId="0" xfId="0" applyNumberFormat="1" applyFont="1" applyFill="1"/>
    <xf numFmtId="44" fontId="0" fillId="0" borderId="0" xfId="1" applyFont="1" applyFill="1"/>
    <xf numFmtId="44" fontId="0" fillId="0" borderId="1" xfId="1" applyFont="1" applyFill="1" applyBorder="1"/>
    <xf numFmtId="44" fontId="0" fillId="0" borderId="0" xfId="1" applyFont="1" applyFill="1" applyBorder="1"/>
    <xf numFmtId="44" fontId="0" fillId="0" borderId="4" xfId="1" applyFont="1" applyFill="1" applyBorder="1"/>
    <xf numFmtId="44" fontId="0" fillId="3" borderId="4" xfId="1" applyFont="1" applyFill="1" applyBorder="1"/>
    <xf numFmtId="44" fontId="0" fillId="0" borderId="4" xfId="0" applyNumberFormat="1" applyFont="1" applyFill="1" applyBorder="1"/>
    <xf numFmtId="0" fontId="0" fillId="0" borderId="0" xfId="0" applyFont="1" applyFill="1" applyBorder="1"/>
    <xf numFmtId="44" fontId="9" fillId="0" borderId="0" xfId="1" applyFont="1" applyFill="1"/>
    <xf numFmtId="44" fontId="9" fillId="0" borderId="0" xfId="0" applyNumberFormat="1" applyFont="1" applyFill="1"/>
    <xf numFmtId="44" fontId="0" fillId="0" borderId="0" xfId="1" applyFont="1"/>
    <xf numFmtId="44" fontId="0" fillId="0" borderId="0" xfId="0" applyNumberFormat="1" applyFont="1"/>
    <xf numFmtId="44" fontId="0" fillId="3" borderId="0" xfId="1" applyFont="1" applyFill="1" applyBorder="1"/>
    <xf numFmtId="44" fontId="9" fillId="0" borderId="4" xfId="1" applyFont="1" applyFill="1" applyBorder="1"/>
    <xf numFmtId="164" fontId="5" fillId="6" borderId="0" xfId="0" applyNumberFormat="1" applyFont="1" applyFill="1" applyAlignment="1"/>
    <xf numFmtId="0" fontId="9" fillId="0" borderId="0" xfId="0" applyFont="1" applyFill="1"/>
    <xf numFmtId="44" fontId="9" fillId="0" borderId="0" xfId="1" applyFont="1" applyFill="1" applyBorder="1"/>
    <xf numFmtId="44" fontId="9" fillId="3" borderId="0" xfId="1" applyFont="1" applyFill="1" applyBorder="1"/>
    <xf numFmtId="44" fontId="9" fillId="0" borderId="4" xfId="0" applyNumberFormat="1" applyFont="1" applyFill="1" applyBorder="1"/>
    <xf numFmtId="44" fontId="5" fillId="0" borderId="0" xfId="1" applyFont="1" applyFill="1"/>
    <xf numFmtId="0" fontId="4" fillId="0" borderId="0" xfId="0" applyFont="1" applyBorder="1" applyAlignment="1">
      <alignment horizontal="center"/>
    </xf>
    <xf numFmtId="44" fontId="9" fillId="0" borderId="0" xfId="1" applyFont="1" applyFill="1" applyBorder="1" applyAlignment="1">
      <alignment horizontal="left"/>
    </xf>
    <xf numFmtId="44" fontId="0" fillId="0" borderId="0" xfId="1" applyFont="1" applyFill="1" applyBorder="1" applyAlignment="1">
      <alignment horizontal="center"/>
    </xf>
    <xf numFmtId="44" fontId="0" fillId="0" borderId="0" xfId="0" applyNumberFormat="1" applyFont="1" applyFill="1" applyBorder="1"/>
    <xf numFmtId="44" fontId="0" fillId="0" borderId="0" xfId="1" applyFont="1" applyFill="1" applyBorder="1" applyAlignment="1">
      <alignment horizontal="left"/>
    </xf>
    <xf numFmtId="44" fontId="9" fillId="0" borderId="0" xfId="1" applyFont="1" applyFill="1" applyBorder="1" applyAlignment="1">
      <alignment horizontal="center"/>
    </xf>
    <xf numFmtId="49" fontId="9" fillId="0" borderId="0" xfId="1" applyNumberFormat="1" applyFont="1" applyFill="1" applyBorder="1" applyAlignment="1">
      <alignment horizontal="center"/>
    </xf>
    <xf numFmtId="0" fontId="0" fillId="0" borderId="0" xfId="1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8" xfId="0" applyFont="1" applyFill="1" applyBorder="1"/>
    <xf numFmtId="0" fontId="0" fillId="0" borderId="9" xfId="0" applyFont="1" applyFill="1" applyBorder="1"/>
    <xf numFmtId="0" fontId="2" fillId="0" borderId="0" xfId="0" applyFont="1" applyFill="1" applyBorder="1" applyAlignment="1">
      <alignment horizontal="center"/>
    </xf>
    <xf numFmtId="0" fontId="5" fillId="0" borderId="0" xfId="0" applyFont="1" applyBorder="1"/>
    <xf numFmtId="164" fontId="0" fillId="0" borderId="0" xfId="0" applyNumberFormat="1" applyFont="1"/>
    <xf numFmtId="0" fontId="0" fillId="2" borderId="0" xfId="0" applyFont="1" applyFill="1"/>
    <xf numFmtId="0" fontId="0" fillId="0" borderId="0" xfId="0" applyFont="1" applyAlignment="1">
      <alignment horizontal="center"/>
    </xf>
    <xf numFmtId="44" fontId="0" fillId="0" borderId="1" xfId="0" applyNumberFormat="1" applyFont="1" applyFill="1" applyBorder="1"/>
    <xf numFmtId="44" fontId="0" fillId="0" borderId="0" xfId="1" applyFont="1" applyAlignment="1">
      <alignment horizontal="center"/>
    </xf>
    <xf numFmtId="0" fontId="4" fillId="0" borderId="5" xfId="0" applyFont="1" applyBorder="1" applyAlignment="1"/>
    <xf numFmtId="0" fontId="4" fillId="0" borderId="6" xfId="0" applyFont="1" applyBorder="1" applyAlignment="1"/>
    <xf numFmtId="0" fontId="2" fillId="0" borderId="0" xfId="0" applyFont="1" applyFill="1" applyBorder="1" applyAlignment="1"/>
    <xf numFmtId="164" fontId="6" fillId="0" borderId="0" xfId="0" applyNumberFormat="1" applyFont="1" applyFill="1" applyAlignment="1">
      <alignment horizontal="centerContinuous"/>
    </xf>
    <xf numFmtId="0" fontId="0" fillId="3" borderId="0" xfId="0" applyFont="1" applyFill="1" applyBorder="1"/>
    <xf numFmtId="44" fontId="0" fillId="3" borderId="0" xfId="0" applyNumberFormat="1" applyFont="1" applyFill="1" applyBorder="1"/>
    <xf numFmtId="0" fontId="4" fillId="0" borderId="0" xfId="0" applyFont="1" applyBorder="1" applyAlignment="1"/>
    <xf numFmtId="44" fontId="2" fillId="0" borderId="0" xfId="1" applyFont="1" applyFill="1" applyBorder="1" applyAlignment="1">
      <alignment horizontal="center"/>
    </xf>
    <xf numFmtId="164" fontId="5" fillId="6" borderId="0" xfId="0" applyNumberFormat="1" applyFont="1" applyFill="1" applyAlignment="1">
      <alignment horizontal="centerContinuous"/>
    </xf>
    <xf numFmtId="164" fontId="11" fillId="0" borderId="0" xfId="0" applyNumberFormat="1" applyFont="1" applyFill="1" applyBorder="1" applyAlignment="1"/>
    <xf numFmtId="44" fontId="0" fillId="0" borderId="0" xfId="1" applyFont="1" applyBorder="1"/>
    <xf numFmtId="164" fontId="5" fillId="6" borderId="0" xfId="0" applyNumberFormat="1" applyFont="1" applyFill="1" applyBorder="1" applyAlignment="1"/>
    <xf numFmtId="164" fontId="5" fillId="6" borderId="0" xfId="0" applyNumberFormat="1" applyFont="1" applyFill="1" applyBorder="1" applyAlignment="1">
      <alignment horizontal="centerContinuous"/>
    </xf>
    <xf numFmtId="164" fontId="5" fillId="0" borderId="0" xfId="0" applyNumberFormat="1" applyFont="1" applyFill="1" applyBorder="1" applyAlignment="1">
      <alignment horizontal="centerContinuous"/>
    </xf>
    <xf numFmtId="0" fontId="9" fillId="3" borderId="0" xfId="0" applyFont="1" applyFill="1" applyBorder="1"/>
    <xf numFmtId="44" fontId="8" fillId="3" borderId="0" xfId="1" applyFont="1" applyFill="1" applyBorder="1"/>
    <xf numFmtId="165" fontId="9" fillId="3" borderId="0" xfId="0" applyNumberFormat="1" applyFont="1" applyFill="1" applyBorder="1"/>
    <xf numFmtId="49" fontId="0" fillId="3" borderId="0" xfId="0" applyNumberFormat="1" applyFont="1" applyFill="1" applyBorder="1"/>
    <xf numFmtId="44" fontId="9" fillId="3" borderId="0" xfId="0" applyNumberFormat="1" applyFont="1" applyFill="1" applyBorder="1"/>
    <xf numFmtId="44" fontId="0" fillId="3" borderId="0" xfId="2" applyFont="1" applyFill="1" applyBorder="1"/>
    <xf numFmtId="0" fontId="0" fillId="0" borderId="0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165" fontId="5" fillId="16" borderId="3" xfId="0" applyNumberFormat="1" applyFont="1" applyFill="1" applyBorder="1" applyAlignment="1">
      <alignment horizontal="left"/>
    </xf>
    <xf numFmtId="164" fontId="3" fillId="0" borderId="0" xfId="0" applyNumberFormat="1" applyFont="1" applyBorder="1" applyAlignment="1">
      <alignment horizontal="centerContinuous"/>
    </xf>
    <xf numFmtId="0" fontId="0" fillId="0" borderId="0" xfId="0" applyFont="1" applyAlignment="1">
      <alignment horizontal="centerContinuous"/>
    </xf>
    <xf numFmtId="0" fontId="0" fillId="0" borderId="0" xfId="0" applyFont="1" applyBorder="1" applyAlignment="1">
      <alignment horizontal="centerContinuous"/>
    </xf>
    <xf numFmtId="0" fontId="0" fillId="0" borderId="0" xfId="0" applyFont="1" applyFill="1" applyAlignment="1">
      <alignment horizontal="centerContinuous"/>
    </xf>
    <xf numFmtId="44" fontId="0" fillId="0" borderId="0" xfId="1" applyFont="1" applyAlignment="1">
      <alignment horizontal="centerContinuous"/>
    </xf>
    <xf numFmtId="0" fontId="0" fillId="3" borderId="0" xfId="0" applyFont="1" applyFill="1" applyAlignment="1">
      <alignment horizontal="center" vertical="center"/>
    </xf>
    <xf numFmtId="44" fontId="0" fillId="0" borderId="2" xfId="0" applyNumberFormat="1" applyFont="1" applyFill="1" applyBorder="1"/>
    <xf numFmtId="164" fontId="4" fillId="0" borderId="0" xfId="0" applyNumberFormat="1" applyFont="1" applyFill="1" applyBorder="1"/>
    <xf numFmtId="164" fontId="12" fillId="0" borderId="0" xfId="0" applyNumberFormat="1" applyFont="1" applyFill="1"/>
    <xf numFmtId="44" fontId="2" fillId="0" borderId="3" xfId="1" applyFont="1" applyFill="1" applyBorder="1"/>
    <xf numFmtId="44" fontId="2" fillId="0" borderId="3" xfId="0" applyNumberFormat="1" applyFont="1" applyFill="1" applyBorder="1"/>
    <xf numFmtId="44" fontId="5" fillId="9" borderId="3" xfId="1" applyFont="1" applyFill="1" applyBorder="1"/>
    <xf numFmtId="44" fontId="5" fillId="0" borderId="3" xfId="1" applyFont="1" applyFill="1" applyBorder="1"/>
    <xf numFmtId="44" fontId="2" fillId="16" borderId="1" xfId="0" applyNumberFormat="1" applyFont="1" applyFill="1" applyBorder="1"/>
    <xf numFmtId="44" fontId="0" fillId="11" borderId="4" xfId="1" applyFont="1" applyFill="1" applyBorder="1"/>
    <xf numFmtId="44" fontId="0" fillId="5" borderId="4" xfId="0" applyNumberFormat="1" applyFont="1" applyFill="1" applyBorder="1"/>
    <xf numFmtId="44" fontId="0" fillId="15" borderId="4" xfId="1" applyFont="1" applyFill="1" applyBorder="1"/>
    <xf numFmtId="44" fontId="0" fillId="13" borderId="4" xfId="1" applyFont="1" applyFill="1" applyBorder="1"/>
    <xf numFmtId="44" fontId="0" fillId="14" borderId="4" xfId="1" applyFont="1" applyFill="1" applyBorder="1"/>
    <xf numFmtId="44" fontId="9" fillId="8" borderId="4" xfId="1" applyFont="1" applyFill="1" applyBorder="1"/>
    <xf numFmtId="44" fontId="9" fillId="10" borderId="4" xfId="0" applyNumberFormat="1" applyFont="1" applyFill="1" applyBorder="1"/>
    <xf numFmtId="44" fontId="9" fillId="18" borderId="4" xfId="1" applyFont="1" applyFill="1" applyBorder="1"/>
    <xf numFmtId="44" fontId="0" fillId="17" borderId="4" xfId="0" applyNumberFormat="1" applyFont="1" applyFill="1" applyBorder="1"/>
    <xf numFmtId="44" fontId="2" fillId="3" borderId="11" xfId="0" applyNumberFormat="1" applyFont="1" applyFill="1" applyBorder="1"/>
    <xf numFmtId="44" fontId="2" fillId="16" borderId="11" xfId="0" applyNumberFormat="1" applyFont="1" applyFill="1" applyBorder="1"/>
    <xf numFmtId="44" fontId="2" fillId="9" borderId="11" xfId="0" applyNumberFormat="1" applyFont="1" applyFill="1" applyBorder="1"/>
    <xf numFmtId="44" fontId="2" fillId="11" borderId="11" xfId="0" applyNumberFormat="1" applyFont="1" applyFill="1" applyBorder="1"/>
    <xf numFmtId="44" fontId="2" fillId="12" borderId="11" xfId="0" applyNumberFormat="1" applyFont="1" applyFill="1" applyBorder="1"/>
    <xf numFmtId="44" fontId="2" fillId="13" borderId="11" xfId="0" applyNumberFormat="1" applyFont="1" applyFill="1" applyBorder="1"/>
    <xf numFmtId="44" fontId="2" fillId="14" borderId="11" xfId="0" applyNumberFormat="1" applyFont="1" applyFill="1" applyBorder="1"/>
    <xf numFmtId="44" fontId="2" fillId="8" borderId="11" xfId="0" applyNumberFormat="1" applyFont="1" applyFill="1" applyBorder="1"/>
    <xf numFmtId="44" fontId="2" fillId="18" borderId="11" xfId="0" applyNumberFormat="1" applyFont="1" applyFill="1" applyBorder="1"/>
    <xf numFmtId="44" fontId="2" fillId="10" borderId="11" xfId="0" applyNumberFormat="1" applyFont="1" applyFill="1" applyBorder="1"/>
    <xf numFmtId="44" fontId="2" fillId="15" borderId="11" xfId="0" applyNumberFormat="1" applyFont="1" applyFill="1" applyBorder="1"/>
    <xf numFmtId="44" fontId="2" fillId="17" borderId="11" xfId="0" applyNumberFormat="1" applyFont="1" applyFill="1" applyBorder="1"/>
    <xf numFmtId="44" fontId="2" fillId="12" borderId="3" xfId="0" applyNumberFormat="1" applyFont="1" applyFill="1" applyBorder="1"/>
    <xf numFmtId="0" fontId="0" fillId="0" borderId="0" xfId="0" applyFont="1" applyFill="1" applyAlignment="1" applyProtection="1">
      <alignment horizontal="center" vertical="center"/>
      <protection locked="0"/>
    </xf>
    <xf numFmtId="44" fontId="5" fillId="0" borderId="0" xfId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12" borderId="0" xfId="0" applyFont="1" applyFill="1" applyBorder="1" applyAlignment="1" applyProtection="1">
      <alignment horizontal="center" vertical="center" wrapText="1"/>
      <protection locked="0"/>
    </xf>
    <xf numFmtId="164" fontId="6" fillId="0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Fill="1" applyProtection="1">
      <protection locked="0"/>
    </xf>
    <xf numFmtId="44" fontId="5" fillId="0" borderId="0" xfId="1" applyFont="1" applyFill="1" applyBorder="1" applyProtection="1">
      <protection locked="0"/>
    </xf>
    <xf numFmtId="0" fontId="5" fillId="0" borderId="0" xfId="0" applyFont="1" applyFill="1" applyBorder="1" applyProtection="1">
      <protection locked="0"/>
    </xf>
    <xf numFmtId="164" fontId="0" fillId="0" borderId="0" xfId="0" applyNumberFormat="1" applyFont="1" applyFill="1" applyBorder="1" applyProtection="1">
      <protection locked="0"/>
    </xf>
    <xf numFmtId="49" fontId="0" fillId="0" borderId="0" xfId="0" applyNumberFormat="1" applyFont="1" applyFill="1" applyProtection="1">
      <protection locked="0"/>
    </xf>
    <xf numFmtId="44" fontId="0" fillId="0" borderId="0" xfId="0" applyNumberFormat="1" applyFont="1" applyFill="1" applyProtection="1">
      <protection locked="0"/>
    </xf>
    <xf numFmtId="0" fontId="0" fillId="0" borderId="0" xfId="0" applyFont="1" applyFill="1" applyBorder="1" applyProtection="1">
      <protection locked="0"/>
    </xf>
    <xf numFmtId="44" fontId="7" fillId="11" borderId="3" xfId="1" applyFont="1" applyFill="1" applyBorder="1" applyProtection="1">
      <protection locked="0"/>
    </xf>
    <xf numFmtId="44" fontId="0" fillId="0" borderId="0" xfId="1" applyFont="1" applyFill="1" applyProtection="1">
      <protection locked="0"/>
    </xf>
    <xf numFmtId="44" fontId="0" fillId="0" borderId="0" xfId="0" applyNumberFormat="1" applyFont="1" applyFill="1" applyBorder="1" applyProtection="1">
      <protection locked="0"/>
    </xf>
    <xf numFmtId="164" fontId="7" fillId="11" borderId="3" xfId="0" applyNumberFormat="1" applyFont="1" applyFill="1" applyBorder="1" applyProtection="1">
      <protection locked="0"/>
    </xf>
    <xf numFmtId="44" fontId="0" fillId="0" borderId="4" xfId="1" applyFont="1" applyFill="1" applyBorder="1" applyProtection="1">
      <protection locked="0"/>
    </xf>
    <xf numFmtId="44" fontId="7" fillId="12" borderId="3" xfId="1" applyFont="1" applyFill="1" applyBorder="1" applyProtection="1">
      <protection locked="0"/>
    </xf>
    <xf numFmtId="164" fontId="7" fillId="12" borderId="3" xfId="0" applyNumberFormat="1" applyFont="1" applyFill="1" applyBorder="1" applyProtection="1">
      <protection locked="0"/>
    </xf>
    <xf numFmtId="44" fontId="0" fillId="0" borderId="4" xfId="0" applyNumberFormat="1" applyFont="1" applyFill="1" applyBorder="1" applyProtection="1">
      <protection locked="0"/>
    </xf>
    <xf numFmtId="44" fontId="7" fillId="3" borderId="3" xfId="1" applyFont="1" applyFill="1" applyBorder="1" applyProtection="1">
      <protection locked="0"/>
    </xf>
    <xf numFmtId="44" fontId="8" fillId="0" borderId="0" xfId="1" applyFont="1" applyFill="1" applyProtection="1">
      <protection locked="0"/>
    </xf>
    <xf numFmtId="164" fontId="7" fillId="3" borderId="3" xfId="0" applyNumberFormat="1" applyFont="1" applyFill="1" applyBorder="1" applyProtection="1">
      <protection locked="0"/>
    </xf>
    <xf numFmtId="44" fontId="7" fillId="13" borderId="3" xfId="1" applyFont="1" applyFill="1" applyBorder="1" applyProtection="1">
      <protection locked="0"/>
    </xf>
    <xf numFmtId="44" fontId="0" fillId="0" borderId="0" xfId="1" applyFont="1" applyFill="1" applyBorder="1" applyProtection="1">
      <protection locked="0"/>
    </xf>
    <xf numFmtId="164" fontId="7" fillId="13" borderId="3" xfId="0" applyNumberFormat="1" applyFont="1" applyFill="1" applyBorder="1" applyProtection="1">
      <protection locked="0"/>
    </xf>
    <xf numFmtId="44" fontId="7" fillId="14" borderId="3" xfId="1" applyFont="1" applyFill="1" applyBorder="1" applyProtection="1">
      <protection locked="0"/>
    </xf>
    <xf numFmtId="44" fontId="0" fillId="0" borderId="0" xfId="1" applyFont="1" applyProtection="1">
      <protection locked="0"/>
    </xf>
    <xf numFmtId="44" fontId="0" fillId="0" borderId="0" xfId="1" applyFont="1" applyBorder="1" applyProtection="1">
      <protection locked="0"/>
    </xf>
    <xf numFmtId="44" fontId="9" fillId="0" borderId="0" xfId="1" applyFont="1" applyFill="1" applyProtection="1">
      <protection locked="0"/>
    </xf>
    <xf numFmtId="164" fontId="7" fillId="14" borderId="3" xfId="0" applyNumberFormat="1" applyFont="1" applyFill="1" applyBorder="1" applyProtection="1">
      <protection locked="0"/>
    </xf>
    <xf numFmtId="44" fontId="7" fillId="8" borderId="3" xfId="1" applyFont="1" applyFill="1" applyBorder="1" applyProtection="1">
      <protection locked="0"/>
    </xf>
    <xf numFmtId="164" fontId="7" fillId="8" borderId="3" xfId="0" applyNumberFormat="1" applyFont="1" applyFill="1" applyBorder="1" applyProtection="1">
      <protection locked="0"/>
    </xf>
    <xf numFmtId="44" fontId="9" fillId="0" borderId="4" xfId="1" applyFont="1" applyFill="1" applyBorder="1" applyProtection="1">
      <protection locked="0"/>
    </xf>
    <xf numFmtId="164" fontId="0" fillId="0" borderId="0" xfId="0" applyNumberFormat="1" applyFont="1" applyFill="1" applyProtection="1">
      <protection locked="0"/>
    </xf>
    <xf numFmtId="164" fontId="6" fillId="6" borderId="0" xfId="0" applyNumberFormat="1" applyFont="1" applyFill="1" applyAlignment="1" applyProtection="1">
      <alignment horizontal="center"/>
      <protection locked="0"/>
    </xf>
    <xf numFmtId="164" fontId="6" fillId="6" borderId="0" xfId="0" applyNumberFormat="1" applyFont="1" applyFill="1" applyAlignment="1" applyProtection="1">
      <alignment horizontal="centerContinuous"/>
      <protection locked="0"/>
    </xf>
    <xf numFmtId="164" fontId="5" fillId="6" borderId="0" xfId="0" applyNumberFormat="1" applyFont="1" applyFill="1" applyAlignment="1" applyProtection="1">
      <alignment horizontal="centerContinuous"/>
      <protection locked="0"/>
    </xf>
    <xf numFmtId="164" fontId="5" fillId="6" borderId="0" xfId="0" applyNumberFormat="1" applyFont="1" applyFill="1" applyBorder="1" applyAlignment="1" applyProtection="1">
      <protection locked="0"/>
    </xf>
    <xf numFmtId="49" fontId="7" fillId="18" borderId="3" xfId="1" applyNumberFormat="1" applyFont="1" applyFill="1" applyBorder="1" applyProtection="1">
      <protection locked="0"/>
    </xf>
    <xf numFmtId="44" fontId="9" fillId="0" borderId="0" xfId="0" applyNumberFormat="1" applyFont="1" applyFill="1" applyBorder="1" applyProtection="1">
      <protection locked="0"/>
    </xf>
    <xf numFmtId="44" fontId="9" fillId="0" borderId="0" xfId="1" applyFont="1" applyFill="1" applyBorder="1" applyProtection="1">
      <protection locked="0"/>
    </xf>
    <xf numFmtId="164" fontId="7" fillId="18" borderId="3" xfId="0" applyNumberFormat="1" applyFont="1" applyFill="1" applyBorder="1" applyProtection="1">
      <protection locked="0"/>
    </xf>
    <xf numFmtId="44" fontId="7" fillId="10" borderId="3" xfId="1" applyFont="1" applyFill="1" applyBorder="1" applyProtection="1">
      <protection locked="0"/>
    </xf>
    <xf numFmtId="0" fontId="9" fillId="0" borderId="0" xfId="0" applyFont="1" applyFill="1" applyProtection="1">
      <protection locked="0"/>
    </xf>
    <xf numFmtId="0" fontId="9" fillId="0" borderId="0" xfId="0" applyFont="1" applyFill="1" applyBorder="1" applyProtection="1">
      <protection locked="0"/>
    </xf>
    <xf numFmtId="164" fontId="7" fillId="10" borderId="3" xfId="0" applyNumberFormat="1" applyFont="1" applyFill="1" applyBorder="1" applyProtection="1">
      <protection locked="0"/>
    </xf>
    <xf numFmtId="44" fontId="9" fillId="0" borderId="4" xfId="0" applyNumberFormat="1" applyFont="1" applyFill="1" applyBorder="1" applyProtection="1">
      <protection locked="0"/>
    </xf>
    <xf numFmtId="164" fontId="7" fillId="15" borderId="3" xfId="0" applyNumberFormat="1" applyFont="1" applyFill="1" applyBorder="1" applyProtection="1">
      <protection locked="0"/>
    </xf>
    <xf numFmtId="164" fontId="7" fillId="17" borderId="3" xfId="0" applyNumberFormat="1" applyFont="1" applyFill="1" applyBorder="1" applyProtection="1">
      <protection locked="0"/>
    </xf>
    <xf numFmtId="164" fontId="7" fillId="0" borderId="0" xfId="0" applyNumberFormat="1" applyFont="1" applyFill="1" applyBorder="1" applyProtection="1">
      <protection locked="0"/>
    </xf>
    <xf numFmtId="44" fontId="0" fillId="0" borderId="2" xfId="0" applyNumberFormat="1" applyFont="1" applyFill="1" applyBorder="1" applyProtection="1">
      <protection locked="0"/>
    </xf>
    <xf numFmtId="44" fontId="0" fillId="0" borderId="2" xfId="1" applyFont="1" applyFill="1" applyBorder="1" applyProtection="1">
      <protection locked="0"/>
    </xf>
    <xf numFmtId="44" fontId="5" fillId="11" borderId="7" xfId="1" applyFont="1" applyFill="1" applyBorder="1" applyAlignment="1" applyProtection="1">
      <alignment horizontal="left"/>
      <protection locked="0"/>
    </xf>
    <xf numFmtId="44" fontId="9" fillId="0" borderId="0" xfId="1" applyFont="1" applyFill="1" applyBorder="1" applyAlignment="1" applyProtection="1">
      <alignment horizontal="left"/>
      <protection locked="0"/>
    </xf>
    <xf numFmtId="44" fontId="0" fillId="0" borderId="0" xfId="1" applyFont="1" applyFill="1" applyBorder="1" applyAlignment="1" applyProtection="1">
      <alignment horizontal="center"/>
      <protection locked="0"/>
    </xf>
    <xf numFmtId="44" fontId="5" fillId="12" borderId="7" xfId="1" applyFont="1" applyFill="1" applyBorder="1" applyAlignment="1" applyProtection="1">
      <alignment horizontal="left"/>
      <protection locked="0"/>
    </xf>
    <xf numFmtId="44" fontId="5" fillId="3" borderId="7" xfId="1" applyFont="1" applyFill="1" applyBorder="1" applyAlignment="1" applyProtection="1">
      <alignment horizontal="left"/>
      <protection locked="0"/>
    </xf>
    <xf numFmtId="44" fontId="0" fillId="0" borderId="0" xfId="1" applyFont="1" applyFill="1" applyBorder="1" applyAlignment="1" applyProtection="1">
      <alignment horizontal="left"/>
      <protection locked="0"/>
    </xf>
    <xf numFmtId="44" fontId="5" fillId="13" borderId="7" xfId="1" applyFont="1" applyFill="1" applyBorder="1" applyAlignment="1" applyProtection="1">
      <alignment horizontal="left"/>
      <protection locked="0"/>
    </xf>
    <xf numFmtId="44" fontId="5" fillId="14" borderId="7" xfId="1" applyFont="1" applyFill="1" applyBorder="1" applyAlignment="1" applyProtection="1">
      <alignment horizontal="left"/>
      <protection locked="0"/>
    </xf>
    <xf numFmtId="44" fontId="9" fillId="0" borderId="0" xfId="1" applyFont="1" applyFill="1" applyBorder="1" applyAlignment="1" applyProtection="1">
      <alignment horizontal="center"/>
      <protection locked="0"/>
    </xf>
    <xf numFmtId="44" fontId="5" fillId="8" borderId="7" xfId="1" applyFont="1" applyFill="1" applyBorder="1" applyAlignment="1" applyProtection="1">
      <alignment horizontal="left"/>
      <protection locked="0"/>
    </xf>
    <xf numFmtId="49" fontId="5" fillId="18" borderId="7" xfId="1" applyNumberFormat="1" applyFont="1" applyFill="1" applyBorder="1" applyAlignment="1" applyProtection="1">
      <alignment horizontal="left"/>
      <protection locked="0"/>
    </xf>
    <xf numFmtId="49" fontId="9" fillId="0" borderId="0" xfId="1" applyNumberFormat="1" applyFont="1" applyFill="1" applyBorder="1" applyAlignment="1" applyProtection="1">
      <alignment horizontal="center"/>
      <protection locked="0"/>
    </xf>
    <xf numFmtId="44" fontId="5" fillId="10" borderId="7" xfId="1" applyFont="1" applyFill="1" applyBorder="1" applyAlignment="1" applyProtection="1">
      <alignment horizontal="left"/>
      <protection locked="0"/>
    </xf>
    <xf numFmtId="164" fontId="5" fillId="15" borderId="7" xfId="0" applyNumberFormat="1" applyFont="1" applyFill="1" applyBorder="1" applyAlignment="1" applyProtection="1">
      <alignment horizontal="left"/>
      <protection locked="0"/>
    </xf>
    <xf numFmtId="164" fontId="5" fillId="7" borderId="7" xfId="0" applyNumberFormat="1" applyFont="1" applyFill="1" applyBorder="1" applyAlignment="1" applyProtection="1">
      <alignment horizontal="left"/>
      <protection locked="0"/>
    </xf>
    <xf numFmtId="0" fontId="0" fillId="0" borderId="0" xfId="1" applyNumberFormat="1" applyFont="1" applyFill="1" applyBorder="1" applyAlignment="1" applyProtection="1">
      <alignment horizontal="center"/>
      <protection locked="0"/>
    </xf>
    <xf numFmtId="0" fontId="5" fillId="16" borderId="7" xfId="0" applyFont="1" applyFill="1" applyBorder="1" applyAlignment="1" applyProtection="1">
      <alignment horizontal="left"/>
      <protection locked="0"/>
    </xf>
    <xf numFmtId="0" fontId="9" fillId="0" borderId="0" xfId="0" applyFont="1" applyBorder="1" applyProtection="1">
      <protection locked="0"/>
    </xf>
    <xf numFmtId="0" fontId="9" fillId="0" borderId="0" xfId="0" applyFont="1" applyBorder="1" applyAlignment="1" applyProtection="1">
      <alignment horizontal="center"/>
      <protection locked="0"/>
    </xf>
    <xf numFmtId="164" fontId="5" fillId="4" borderId="7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vertical="center"/>
    </xf>
    <xf numFmtId="44" fontId="13" fillId="0" borderId="12" xfId="0" applyNumberFormat="1" applyFont="1" applyFill="1" applyBorder="1"/>
    <xf numFmtId="44" fontId="14" fillId="0" borderId="12" xfId="0" applyNumberFormat="1" applyFont="1" applyFill="1" applyBorder="1"/>
    <xf numFmtId="0" fontId="16" fillId="0" borderId="13" xfId="0" applyFont="1" applyFill="1" applyBorder="1" applyAlignment="1">
      <alignment horizontal="left" vertical="top" wrapText="1" indent="1"/>
    </xf>
    <xf numFmtId="0" fontId="0" fillId="19" borderId="0" xfId="0" applyFill="1" applyBorder="1" applyAlignment="1">
      <alignment horizontal="left" wrapText="1"/>
    </xf>
    <xf numFmtId="166" fontId="15" fillId="0" borderId="13" xfId="0" applyNumberFormat="1" applyFont="1" applyFill="1" applyBorder="1" applyAlignment="1">
      <alignment horizontal="right" vertical="center" shrinkToFit="1"/>
    </xf>
    <xf numFmtId="0" fontId="0" fillId="19" borderId="0" xfId="0" applyFill="1" applyBorder="1" applyAlignment="1">
      <alignment wrapText="1"/>
    </xf>
    <xf numFmtId="166" fontId="15" fillId="19" borderId="13" xfId="0" applyNumberFormat="1" applyFont="1" applyFill="1" applyBorder="1" applyAlignment="1">
      <alignment horizontal="right" vertical="center" shrinkToFit="1"/>
    </xf>
    <xf numFmtId="0" fontId="0" fillId="0" borderId="0" xfId="0" applyFill="1" applyBorder="1" applyAlignment="1">
      <alignment horizontal="left" vertical="center" wrapText="1"/>
    </xf>
    <xf numFmtId="0" fontId="18" fillId="0" borderId="15" xfId="0" applyFont="1" applyFill="1" applyBorder="1" applyAlignment="1">
      <alignment horizontal="left" vertical="top" wrapText="1" indent="1"/>
    </xf>
    <xf numFmtId="166" fontId="15" fillId="19" borderId="15" xfId="0" applyNumberFormat="1" applyFont="1" applyFill="1" applyBorder="1" applyAlignment="1">
      <alignment horizontal="right" vertical="center" shrinkToFit="1"/>
    </xf>
    <xf numFmtId="0" fontId="0" fillId="0" borderId="0" xfId="0" applyFill="1" applyBorder="1" applyAlignment="1">
      <alignment horizontal="left" wrapText="1"/>
    </xf>
    <xf numFmtId="0" fontId="0" fillId="0" borderId="0" xfId="0" applyFill="1"/>
    <xf numFmtId="0" fontId="0" fillId="0" borderId="0" xfId="0" applyFill="1" applyBorder="1"/>
    <xf numFmtId="0" fontId="0" fillId="0" borderId="0" xfId="0" applyFill="1" applyAlignment="1">
      <alignment vertical="center"/>
    </xf>
    <xf numFmtId="0" fontId="21" fillId="0" borderId="16" xfId="0" applyFont="1" applyFill="1" applyBorder="1" applyAlignment="1">
      <alignment horizontal="left" vertical="top" wrapText="1" indent="1"/>
    </xf>
    <xf numFmtId="0" fontId="21" fillId="0" borderId="15" xfId="0" applyFont="1" applyFill="1" applyBorder="1" applyAlignment="1">
      <alignment horizontal="left" vertical="top" wrapText="1" indent="1"/>
    </xf>
    <xf numFmtId="1" fontId="19" fillId="0" borderId="16" xfId="0" applyNumberFormat="1" applyFont="1" applyFill="1" applyBorder="1" applyAlignment="1">
      <alignment horizontal="left" vertical="top" shrinkToFit="1"/>
    </xf>
    <xf numFmtId="166" fontId="22" fillId="15" borderId="15" xfId="0" applyNumberFormat="1" applyFont="1" applyFill="1" applyBorder="1" applyAlignment="1">
      <alignment horizontal="left" vertical="center" shrinkToFit="1"/>
    </xf>
    <xf numFmtId="0" fontId="18" fillId="0" borderId="15" xfId="0" applyFont="1" applyFill="1" applyBorder="1" applyAlignment="1">
      <alignment horizontal="left" vertical="top" wrapText="1"/>
    </xf>
    <xf numFmtId="1" fontId="19" fillId="15" borderId="16" xfId="0" applyNumberFormat="1" applyFont="1" applyFill="1" applyBorder="1" applyAlignment="1">
      <alignment horizontal="left" vertical="top" shrinkToFit="1"/>
    </xf>
    <xf numFmtId="0" fontId="0" fillId="15" borderId="0" xfId="0" applyFont="1" applyFill="1" applyProtection="1">
      <protection locked="0"/>
    </xf>
    <xf numFmtId="44" fontId="9" fillId="15" borderId="0" xfId="1" applyFont="1" applyFill="1" applyProtection="1">
      <protection locked="0"/>
    </xf>
    <xf numFmtId="44" fontId="9" fillId="15" borderId="0" xfId="0" applyNumberFormat="1" applyFont="1" applyFill="1" applyBorder="1" applyProtection="1">
      <protection locked="0"/>
    </xf>
    <xf numFmtId="44" fontId="9" fillId="15" borderId="0" xfId="1" applyFont="1" applyFill="1" applyBorder="1"/>
    <xf numFmtId="44" fontId="9" fillId="15" borderId="0" xfId="1" applyFont="1" applyFill="1"/>
    <xf numFmtId="44" fontId="0" fillId="15" borderId="0" xfId="0" applyNumberFormat="1" applyFont="1" applyFill="1"/>
    <xf numFmtId="44" fontId="9" fillId="15" borderId="0" xfId="0" applyNumberFormat="1" applyFont="1" applyFill="1"/>
    <xf numFmtId="0" fontId="0" fillId="15" borderId="0" xfId="0" applyFont="1" applyFill="1"/>
    <xf numFmtId="165" fontId="9" fillId="0" borderId="0" xfId="0" applyNumberFormat="1" applyFont="1" applyFill="1" applyBorder="1"/>
    <xf numFmtId="49" fontId="2" fillId="0" borderId="0" xfId="0" applyNumberFormat="1" applyFont="1" applyFill="1"/>
    <xf numFmtId="0" fontId="0" fillId="0" borderId="17" xfId="0" applyFont="1" applyFill="1" applyBorder="1"/>
    <xf numFmtId="0" fontId="0" fillId="0" borderId="18" xfId="0" applyFont="1" applyFill="1" applyBorder="1"/>
    <xf numFmtId="44" fontId="2" fillId="0" borderId="19" xfId="0" applyNumberFormat="1" applyFont="1" applyFill="1" applyBorder="1"/>
    <xf numFmtId="0" fontId="24" fillId="0" borderId="17" xfId="0" applyNumberFormat="1" applyFont="1" applyFill="1" applyBorder="1" applyAlignment="1" applyProtection="1">
      <alignment horizontal="centerContinuous"/>
      <protection locked="0"/>
    </xf>
    <xf numFmtId="0" fontId="6" fillId="0" borderId="18" xfId="0" applyNumberFormat="1" applyFont="1" applyFill="1" applyBorder="1" applyAlignment="1" applyProtection="1">
      <alignment horizontal="centerContinuous"/>
      <protection locked="0"/>
    </xf>
    <xf numFmtId="0" fontId="5" fillId="0" borderId="18" xfId="0" applyNumberFormat="1" applyFont="1" applyFill="1" applyBorder="1" applyAlignment="1" applyProtection="1">
      <alignment horizontal="centerContinuous"/>
      <protection locked="0"/>
    </xf>
    <xf numFmtId="0" fontId="5" fillId="20" borderId="0" xfId="0" applyFont="1" applyFill="1" applyBorder="1" applyAlignment="1">
      <alignment horizontal="center" vertical="center" wrapText="1"/>
    </xf>
    <xf numFmtId="0" fontId="2" fillId="20" borderId="0" xfId="0" applyFont="1" applyFill="1" applyBorder="1" applyAlignment="1">
      <alignment horizontal="center" vertical="center" wrapText="1"/>
    </xf>
    <xf numFmtId="0" fontId="5" fillId="21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44" fontId="5" fillId="0" borderId="0" xfId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20" borderId="0" xfId="0" applyFont="1" applyFill="1" applyAlignment="1">
      <alignment horizontal="center" vertical="center" wrapText="1"/>
    </xf>
    <xf numFmtId="0" fontId="25" fillId="0" borderId="20" xfId="0" applyFont="1" applyFill="1" applyBorder="1" applyAlignment="1">
      <alignment horizontal="center" vertical="center" wrapText="1"/>
    </xf>
    <xf numFmtId="164" fontId="23" fillId="0" borderId="20" xfId="0" applyNumberFormat="1" applyFont="1" applyFill="1" applyBorder="1" applyAlignment="1">
      <alignment horizontal="center" vertical="center" wrapText="1"/>
    </xf>
    <xf numFmtId="0" fontId="0" fillId="6" borderId="0" xfId="0" applyFont="1" applyFill="1"/>
    <xf numFmtId="0" fontId="9" fillId="0" borderId="18" xfId="0" applyFont="1" applyBorder="1" applyProtection="1">
      <protection locked="0"/>
    </xf>
    <xf numFmtId="0" fontId="5" fillId="22" borderId="19" xfId="0" applyNumberFormat="1" applyFont="1" applyFill="1" applyBorder="1" applyAlignment="1" applyProtection="1">
      <alignment horizontal="centerContinuous"/>
      <protection locked="0"/>
    </xf>
    <xf numFmtId="164" fontId="5" fillId="0" borderId="0" xfId="0" applyNumberFormat="1" applyFont="1" applyFill="1" applyBorder="1" applyAlignment="1">
      <alignment horizontal="center"/>
    </xf>
    <xf numFmtId="44" fontId="14" fillId="0" borderId="0" xfId="0" applyNumberFormat="1" applyFont="1" applyFill="1" applyBorder="1"/>
    <xf numFmtId="0" fontId="2" fillId="21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left"/>
    </xf>
    <xf numFmtId="44" fontId="9" fillId="15" borderId="0" xfId="1" applyNumberFormat="1" applyFont="1" applyFill="1" applyProtection="1">
      <protection locked="0"/>
    </xf>
    <xf numFmtId="44" fontId="0" fillId="20" borderId="4" xfId="1" applyFont="1" applyFill="1" applyBorder="1" applyProtection="1">
      <protection locked="0"/>
    </xf>
    <xf numFmtId="44" fontId="0" fillId="20" borderId="4" xfId="0" applyNumberFormat="1" applyFont="1" applyFill="1" applyBorder="1" applyProtection="1">
      <protection locked="0"/>
    </xf>
    <xf numFmtId="44" fontId="9" fillId="20" borderId="4" xfId="1" applyFont="1" applyFill="1" applyBorder="1" applyProtection="1">
      <protection locked="0"/>
    </xf>
    <xf numFmtId="44" fontId="9" fillId="20" borderId="4" xfId="0" applyNumberFormat="1" applyFont="1" applyFill="1" applyBorder="1" applyProtection="1">
      <protection locked="0"/>
    </xf>
    <xf numFmtId="44" fontId="0" fillId="20" borderId="1" xfId="0" applyNumberFormat="1" applyFont="1" applyFill="1" applyBorder="1"/>
    <xf numFmtId="44" fontId="0" fillId="20" borderId="1" xfId="1" applyFont="1" applyFill="1" applyBorder="1"/>
    <xf numFmtId="44" fontId="0" fillId="20" borderId="4" xfId="0" applyNumberFormat="1" applyFont="1" applyFill="1" applyBorder="1"/>
    <xf numFmtId="44" fontId="0" fillId="20" borderId="4" xfId="1" applyFont="1" applyFill="1" applyBorder="1"/>
    <xf numFmtId="44" fontId="2" fillId="20" borderId="3" xfId="0" applyNumberFormat="1" applyFont="1" applyFill="1" applyBorder="1"/>
    <xf numFmtId="44" fontId="2" fillId="20" borderId="3" xfId="1" applyFont="1" applyFill="1" applyBorder="1"/>
    <xf numFmtId="0" fontId="0" fillId="0" borderId="0" xfId="0" quotePrefix="1" applyNumberFormat="1" applyFont="1" applyFill="1"/>
    <xf numFmtId="0" fontId="26" fillId="0" borderId="0" xfId="0" applyFont="1" applyFill="1" applyBorder="1" applyAlignment="1">
      <alignment horizontal="left" vertical="top" wrapText="1" indent="1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21" fillId="15" borderId="14" xfId="0" applyFont="1" applyFill="1" applyBorder="1" applyAlignment="1">
      <alignment horizontal="left" vertical="top" wrapText="1"/>
    </xf>
    <xf numFmtId="0" fontId="18" fillId="15" borderId="14" xfId="0" applyFont="1" applyFill="1" applyBorder="1" applyAlignment="1">
      <alignment horizontal="left" vertical="top" wrapText="1" indent="1"/>
    </xf>
    <xf numFmtId="0" fontId="18" fillId="0" borderId="14" xfId="0" applyFont="1" applyFill="1" applyBorder="1" applyAlignment="1">
      <alignment horizontal="left" vertical="top" wrapText="1" indent="1"/>
    </xf>
    <xf numFmtId="0" fontId="18" fillId="15" borderId="15" xfId="0" applyFont="1" applyFill="1" applyBorder="1" applyAlignment="1">
      <alignment horizontal="left" vertical="top" wrapText="1" indent="1"/>
    </xf>
    <xf numFmtId="0" fontId="0" fillId="0" borderId="22" xfId="0" applyBorder="1" applyAlignment="1">
      <alignment wrapText="1"/>
    </xf>
    <xf numFmtId="0" fontId="0" fillId="0" borderId="0" xfId="0" applyBorder="1"/>
    <xf numFmtId="0" fontId="21" fillId="0" borderId="1" xfId="0" applyFont="1" applyFill="1" applyBorder="1" applyAlignment="1">
      <alignment horizontal="centerContinuous" wrapText="1"/>
    </xf>
    <xf numFmtId="0" fontId="0" fillId="0" borderId="1" xfId="0" applyFill="1" applyBorder="1" applyAlignment="1">
      <alignment horizontal="centerContinuous" vertical="center" wrapText="1"/>
    </xf>
    <xf numFmtId="0" fontId="0" fillId="0" borderId="1" xfId="0" applyBorder="1"/>
    <xf numFmtId="0" fontId="0" fillId="23" borderId="0" xfId="0" applyFont="1" applyFill="1"/>
    <xf numFmtId="0" fontId="20" fillId="0" borderId="0" xfId="0" applyFont="1" applyFill="1" applyBorder="1" applyAlignment="1">
      <alignment horizontal="left" vertical="top" wrapText="1" indent="15"/>
    </xf>
    <xf numFmtId="49" fontId="0" fillId="0" borderId="20" xfId="0" applyNumberFormat="1" applyBorder="1"/>
    <xf numFmtId="0" fontId="0" fillId="0" borderId="17" xfId="0" applyBorder="1"/>
    <xf numFmtId="0" fontId="0" fillId="0" borderId="18" xfId="0" applyBorder="1"/>
    <xf numFmtId="0" fontId="0" fillId="0" borderId="19" xfId="0" applyBorder="1"/>
  </cellXfs>
  <cellStyles count="3">
    <cellStyle name="Currency" xfId="1" builtinId="4"/>
    <cellStyle name="Currency 2" xfId="2"/>
    <cellStyle name="Normal" xfId="0" builtinId="0"/>
  </cellStyles>
  <dxfs count="0"/>
  <tableStyles count="0" defaultTableStyle="TableStyleMedium2" defaultPivotStyle="PivotStyleLight16"/>
  <colors>
    <mruColors>
      <color rgb="FFFFFFCC"/>
      <color rgb="FFE5E5FF"/>
      <color rgb="FFF6CAF0"/>
      <color rgb="FFDCFDB5"/>
      <color rgb="FFFFD5D5"/>
      <color rgb="FFCCCCFF"/>
      <color rgb="FF7CD9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0</xdr:row>
          <xdr:rowOff>180975</xdr:rowOff>
        </xdr:from>
        <xdr:to>
          <xdr:col>14</xdr:col>
          <xdr:colOff>390525</xdr:colOff>
          <xdr:row>39</xdr:row>
          <xdr:rowOff>76200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showGridLines="0" tabSelected="1" workbookViewId="0"/>
  </sheetViews>
  <sheetFormatPr defaultRowHeight="15" x14ac:dyDescent="0.25"/>
  <sheetData/>
  <printOptions horizontalCentered="1"/>
  <pageMargins left="0.95" right="0.7" top="0.75" bottom="0.75" header="0.3" footer="0.3"/>
  <pageSetup scale="87" orientation="landscape" horizontalDpi="1200" verticalDpi="1200" r:id="rId1"/>
  <headerFooter>
    <oddFooter>&amp;L&amp;F&amp;C&amp;A&amp;R&amp;P of &amp;N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4097" r:id="rId4">
          <objectPr defaultSize="0" r:id="rId5">
            <anchor moveWithCells="1">
              <from>
                <xdr:col>0</xdr:col>
                <xdr:colOff>238125</xdr:colOff>
                <xdr:row>0</xdr:row>
                <xdr:rowOff>180975</xdr:rowOff>
              </from>
              <to>
                <xdr:col>14</xdr:col>
                <xdr:colOff>390525</xdr:colOff>
                <xdr:row>39</xdr:row>
                <xdr:rowOff>76200</xdr:rowOff>
              </to>
            </anchor>
          </objectPr>
        </oleObject>
      </mc:Choice>
      <mc:Fallback>
        <oleObject progId="Word.Document.12" shapeId="409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5"/>
  <sheetViews>
    <sheetView zoomScaleNormal="100" workbookViewId="0">
      <pane ySplit="4" topLeftCell="A5" activePane="bottomLeft" state="frozen"/>
      <selection pane="bottomLeft"/>
    </sheetView>
  </sheetViews>
  <sheetFormatPr defaultRowHeight="15" x14ac:dyDescent="0.25"/>
  <cols>
    <col min="1" max="2" width="28" style="52" customWidth="1"/>
    <col min="3" max="3" width="12.7109375" style="1" bestFit="1" customWidth="1"/>
    <col min="4" max="4" width="12.5703125" style="53" customWidth="1"/>
    <col min="5" max="5" width="14.28515625" style="29" customWidth="1"/>
    <col min="6" max="6" width="11.5703125" style="29" bestFit="1" customWidth="1"/>
    <col min="7" max="7" width="10.28515625" style="20" customWidth="1"/>
    <col min="8" max="8" width="11.5703125" style="1" bestFit="1" customWidth="1"/>
    <col min="9" max="9" width="13.42578125" style="53" customWidth="1"/>
    <col min="10" max="10" width="15.28515625" style="20" customWidth="1"/>
    <col min="11" max="11" width="1.7109375" style="67" customWidth="1"/>
    <col min="12" max="12" width="15.7109375" style="29" customWidth="1"/>
    <col min="13" max="13" width="1.7109375" style="67" customWidth="1"/>
    <col min="14" max="14" width="12.42578125" style="29" bestFit="1" customWidth="1"/>
    <col min="15" max="15" width="1.7109375" style="67" customWidth="1"/>
    <col min="16" max="16" width="13.42578125" style="29" bestFit="1" customWidth="1"/>
    <col min="17" max="17" width="1.7109375" style="29" customWidth="1"/>
    <col min="18" max="18" width="3" style="1" customWidth="1"/>
    <col min="19" max="256" width="9.140625" style="1"/>
    <col min="257" max="257" width="33.5703125" style="1" customWidth="1"/>
    <col min="258" max="258" width="12.5703125" style="1" bestFit="1" customWidth="1"/>
    <col min="259" max="259" width="11.28515625" style="1" bestFit="1" customWidth="1"/>
    <col min="260" max="260" width="12.42578125" style="1" customWidth="1"/>
    <col min="261" max="261" width="16.42578125" style="1" customWidth="1"/>
    <col min="262" max="262" width="13.85546875" style="1" customWidth="1"/>
    <col min="263" max="263" width="15.7109375" style="1" customWidth="1"/>
    <col min="264" max="264" width="1.140625" style="1" customWidth="1"/>
    <col min="265" max="265" width="1.28515625" style="1" customWidth="1"/>
    <col min="266" max="266" width="15.28515625" style="1" customWidth="1"/>
    <col min="267" max="267" width="16" style="1" customWidth="1"/>
    <col min="268" max="268" width="15" style="1" customWidth="1"/>
    <col min="269" max="269" width="11.5703125" style="1" customWidth="1"/>
    <col min="270" max="270" width="13.5703125" style="1" customWidth="1"/>
    <col min="271" max="271" width="12.140625" style="1" customWidth="1"/>
    <col min="272" max="272" width="12.28515625" style="1" customWidth="1"/>
    <col min="273" max="273" width="12.42578125" style="1" customWidth="1"/>
    <col min="274" max="512" width="9.140625" style="1"/>
    <col min="513" max="513" width="33.5703125" style="1" customWidth="1"/>
    <col min="514" max="514" width="12.5703125" style="1" bestFit="1" customWidth="1"/>
    <col min="515" max="515" width="11.28515625" style="1" bestFit="1" customWidth="1"/>
    <col min="516" max="516" width="12.42578125" style="1" customWidth="1"/>
    <col min="517" max="517" width="16.42578125" style="1" customWidth="1"/>
    <col min="518" max="518" width="13.85546875" style="1" customWidth="1"/>
    <col min="519" max="519" width="15.7109375" style="1" customWidth="1"/>
    <col min="520" max="520" width="1.140625" style="1" customWidth="1"/>
    <col min="521" max="521" width="1.28515625" style="1" customWidth="1"/>
    <col min="522" max="522" width="15.28515625" style="1" customWidth="1"/>
    <col min="523" max="523" width="16" style="1" customWidth="1"/>
    <col min="524" max="524" width="15" style="1" customWidth="1"/>
    <col min="525" max="525" width="11.5703125" style="1" customWidth="1"/>
    <col min="526" max="526" width="13.5703125" style="1" customWidth="1"/>
    <col min="527" max="527" width="12.140625" style="1" customWidth="1"/>
    <col min="528" max="528" width="12.28515625" style="1" customWidth="1"/>
    <col min="529" max="529" width="12.42578125" style="1" customWidth="1"/>
    <col min="530" max="768" width="9.140625" style="1"/>
    <col min="769" max="769" width="33.5703125" style="1" customWidth="1"/>
    <col min="770" max="770" width="12.5703125" style="1" bestFit="1" customWidth="1"/>
    <col min="771" max="771" width="11.28515625" style="1" bestFit="1" customWidth="1"/>
    <col min="772" max="772" width="12.42578125" style="1" customWidth="1"/>
    <col min="773" max="773" width="16.42578125" style="1" customWidth="1"/>
    <col min="774" max="774" width="13.85546875" style="1" customWidth="1"/>
    <col min="775" max="775" width="15.7109375" style="1" customWidth="1"/>
    <col min="776" max="776" width="1.140625" style="1" customWidth="1"/>
    <col min="777" max="777" width="1.28515625" style="1" customWidth="1"/>
    <col min="778" max="778" width="15.28515625" style="1" customWidth="1"/>
    <col min="779" max="779" width="16" style="1" customWidth="1"/>
    <col min="780" max="780" width="15" style="1" customWidth="1"/>
    <col min="781" max="781" width="11.5703125" style="1" customWidth="1"/>
    <col min="782" max="782" width="13.5703125" style="1" customWidth="1"/>
    <col min="783" max="783" width="12.140625" style="1" customWidth="1"/>
    <col min="784" max="784" width="12.28515625" style="1" customWidth="1"/>
    <col min="785" max="785" width="12.42578125" style="1" customWidth="1"/>
    <col min="786" max="1024" width="9.140625" style="1"/>
    <col min="1025" max="1025" width="33.5703125" style="1" customWidth="1"/>
    <col min="1026" max="1026" width="12.5703125" style="1" bestFit="1" customWidth="1"/>
    <col min="1027" max="1027" width="11.28515625" style="1" bestFit="1" customWidth="1"/>
    <col min="1028" max="1028" width="12.42578125" style="1" customWidth="1"/>
    <col min="1029" max="1029" width="16.42578125" style="1" customWidth="1"/>
    <col min="1030" max="1030" width="13.85546875" style="1" customWidth="1"/>
    <col min="1031" max="1031" width="15.7109375" style="1" customWidth="1"/>
    <col min="1032" max="1032" width="1.140625" style="1" customWidth="1"/>
    <col min="1033" max="1033" width="1.28515625" style="1" customWidth="1"/>
    <col min="1034" max="1034" width="15.28515625" style="1" customWidth="1"/>
    <col min="1035" max="1035" width="16" style="1" customWidth="1"/>
    <col min="1036" max="1036" width="15" style="1" customWidth="1"/>
    <col min="1037" max="1037" width="11.5703125" style="1" customWidth="1"/>
    <col min="1038" max="1038" width="13.5703125" style="1" customWidth="1"/>
    <col min="1039" max="1039" width="12.140625" style="1" customWidth="1"/>
    <col min="1040" max="1040" width="12.28515625" style="1" customWidth="1"/>
    <col min="1041" max="1041" width="12.42578125" style="1" customWidth="1"/>
    <col min="1042" max="1280" width="9.140625" style="1"/>
    <col min="1281" max="1281" width="33.5703125" style="1" customWidth="1"/>
    <col min="1282" max="1282" width="12.5703125" style="1" bestFit="1" customWidth="1"/>
    <col min="1283" max="1283" width="11.28515625" style="1" bestFit="1" customWidth="1"/>
    <col min="1284" max="1284" width="12.42578125" style="1" customWidth="1"/>
    <col min="1285" max="1285" width="16.42578125" style="1" customWidth="1"/>
    <col min="1286" max="1286" width="13.85546875" style="1" customWidth="1"/>
    <col min="1287" max="1287" width="15.7109375" style="1" customWidth="1"/>
    <col min="1288" max="1288" width="1.140625" style="1" customWidth="1"/>
    <col min="1289" max="1289" width="1.28515625" style="1" customWidth="1"/>
    <col min="1290" max="1290" width="15.28515625" style="1" customWidth="1"/>
    <col min="1291" max="1291" width="16" style="1" customWidth="1"/>
    <col min="1292" max="1292" width="15" style="1" customWidth="1"/>
    <col min="1293" max="1293" width="11.5703125" style="1" customWidth="1"/>
    <col min="1294" max="1294" width="13.5703125" style="1" customWidth="1"/>
    <col min="1295" max="1295" width="12.140625" style="1" customWidth="1"/>
    <col min="1296" max="1296" width="12.28515625" style="1" customWidth="1"/>
    <col min="1297" max="1297" width="12.42578125" style="1" customWidth="1"/>
    <col min="1298" max="1536" width="9.140625" style="1"/>
    <col min="1537" max="1537" width="33.5703125" style="1" customWidth="1"/>
    <col min="1538" max="1538" width="12.5703125" style="1" bestFit="1" customWidth="1"/>
    <col min="1539" max="1539" width="11.28515625" style="1" bestFit="1" customWidth="1"/>
    <col min="1540" max="1540" width="12.42578125" style="1" customWidth="1"/>
    <col min="1541" max="1541" width="16.42578125" style="1" customWidth="1"/>
    <col min="1542" max="1542" width="13.85546875" style="1" customWidth="1"/>
    <col min="1543" max="1543" width="15.7109375" style="1" customWidth="1"/>
    <col min="1544" max="1544" width="1.140625" style="1" customWidth="1"/>
    <col min="1545" max="1545" width="1.28515625" style="1" customWidth="1"/>
    <col min="1546" max="1546" width="15.28515625" style="1" customWidth="1"/>
    <col min="1547" max="1547" width="16" style="1" customWidth="1"/>
    <col min="1548" max="1548" width="15" style="1" customWidth="1"/>
    <col min="1549" max="1549" width="11.5703125" style="1" customWidth="1"/>
    <col min="1550" max="1550" width="13.5703125" style="1" customWidth="1"/>
    <col min="1551" max="1551" width="12.140625" style="1" customWidth="1"/>
    <col min="1552" max="1552" width="12.28515625" style="1" customWidth="1"/>
    <col min="1553" max="1553" width="12.42578125" style="1" customWidth="1"/>
    <col min="1554" max="1792" width="9.140625" style="1"/>
    <col min="1793" max="1793" width="33.5703125" style="1" customWidth="1"/>
    <col min="1794" max="1794" width="12.5703125" style="1" bestFit="1" customWidth="1"/>
    <col min="1795" max="1795" width="11.28515625" style="1" bestFit="1" customWidth="1"/>
    <col min="1796" max="1796" width="12.42578125" style="1" customWidth="1"/>
    <col min="1797" max="1797" width="16.42578125" style="1" customWidth="1"/>
    <col min="1798" max="1798" width="13.85546875" style="1" customWidth="1"/>
    <col min="1799" max="1799" width="15.7109375" style="1" customWidth="1"/>
    <col min="1800" max="1800" width="1.140625" style="1" customWidth="1"/>
    <col min="1801" max="1801" width="1.28515625" style="1" customWidth="1"/>
    <col min="1802" max="1802" width="15.28515625" style="1" customWidth="1"/>
    <col min="1803" max="1803" width="16" style="1" customWidth="1"/>
    <col min="1804" max="1804" width="15" style="1" customWidth="1"/>
    <col min="1805" max="1805" width="11.5703125" style="1" customWidth="1"/>
    <col min="1806" max="1806" width="13.5703125" style="1" customWidth="1"/>
    <col min="1807" max="1807" width="12.140625" style="1" customWidth="1"/>
    <col min="1808" max="1808" width="12.28515625" style="1" customWidth="1"/>
    <col min="1809" max="1809" width="12.42578125" style="1" customWidth="1"/>
    <col min="1810" max="2048" width="9.140625" style="1"/>
    <col min="2049" max="2049" width="33.5703125" style="1" customWidth="1"/>
    <col min="2050" max="2050" width="12.5703125" style="1" bestFit="1" customWidth="1"/>
    <col min="2051" max="2051" width="11.28515625" style="1" bestFit="1" customWidth="1"/>
    <col min="2052" max="2052" width="12.42578125" style="1" customWidth="1"/>
    <col min="2053" max="2053" width="16.42578125" style="1" customWidth="1"/>
    <col min="2054" max="2054" width="13.85546875" style="1" customWidth="1"/>
    <col min="2055" max="2055" width="15.7109375" style="1" customWidth="1"/>
    <col min="2056" max="2056" width="1.140625" style="1" customWidth="1"/>
    <col min="2057" max="2057" width="1.28515625" style="1" customWidth="1"/>
    <col min="2058" max="2058" width="15.28515625" style="1" customWidth="1"/>
    <col min="2059" max="2059" width="16" style="1" customWidth="1"/>
    <col min="2060" max="2060" width="15" style="1" customWidth="1"/>
    <col min="2061" max="2061" width="11.5703125" style="1" customWidth="1"/>
    <col min="2062" max="2062" width="13.5703125" style="1" customWidth="1"/>
    <col min="2063" max="2063" width="12.140625" style="1" customWidth="1"/>
    <col min="2064" max="2064" width="12.28515625" style="1" customWidth="1"/>
    <col min="2065" max="2065" width="12.42578125" style="1" customWidth="1"/>
    <col min="2066" max="2304" width="9.140625" style="1"/>
    <col min="2305" max="2305" width="33.5703125" style="1" customWidth="1"/>
    <col min="2306" max="2306" width="12.5703125" style="1" bestFit="1" customWidth="1"/>
    <col min="2307" max="2307" width="11.28515625" style="1" bestFit="1" customWidth="1"/>
    <col min="2308" max="2308" width="12.42578125" style="1" customWidth="1"/>
    <col min="2309" max="2309" width="16.42578125" style="1" customWidth="1"/>
    <col min="2310" max="2310" width="13.85546875" style="1" customWidth="1"/>
    <col min="2311" max="2311" width="15.7109375" style="1" customWidth="1"/>
    <col min="2312" max="2312" width="1.140625" style="1" customWidth="1"/>
    <col min="2313" max="2313" width="1.28515625" style="1" customWidth="1"/>
    <col min="2314" max="2314" width="15.28515625" style="1" customWidth="1"/>
    <col min="2315" max="2315" width="16" style="1" customWidth="1"/>
    <col min="2316" max="2316" width="15" style="1" customWidth="1"/>
    <col min="2317" max="2317" width="11.5703125" style="1" customWidth="1"/>
    <col min="2318" max="2318" width="13.5703125" style="1" customWidth="1"/>
    <col min="2319" max="2319" width="12.140625" style="1" customWidth="1"/>
    <col min="2320" max="2320" width="12.28515625" style="1" customWidth="1"/>
    <col min="2321" max="2321" width="12.42578125" style="1" customWidth="1"/>
    <col min="2322" max="2560" width="9.140625" style="1"/>
    <col min="2561" max="2561" width="33.5703125" style="1" customWidth="1"/>
    <col min="2562" max="2562" width="12.5703125" style="1" bestFit="1" customWidth="1"/>
    <col min="2563" max="2563" width="11.28515625" style="1" bestFit="1" customWidth="1"/>
    <col min="2564" max="2564" width="12.42578125" style="1" customWidth="1"/>
    <col min="2565" max="2565" width="16.42578125" style="1" customWidth="1"/>
    <col min="2566" max="2566" width="13.85546875" style="1" customWidth="1"/>
    <col min="2567" max="2567" width="15.7109375" style="1" customWidth="1"/>
    <col min="2568" max="2568" width="1.140625" style="1" customWidth="1"/>
    <col min="2569" max="2569" width="1.28515625" style="1" customWidth="1"/>
    <col min="2570" max="2570" width="15.28515625" style="1" customWidth="1"/>
    <col min="2571" max="2571" width="16" style="1" customWidth="1"/>
    <col min="2572" max="2572" width="15" style="1" customWidth="1"/>
    <col min="2573" max="2573" width="11.5703125" style="1" customWidth="1"/>
    <col min="2574" max="2574" width="13.5703125" style="1" customWidth="1"/>
    <col min="2575" max="2575" width="12.140625" style="1" customWidth="1"/>
    <col min="2576" max="2576" width="12.28515625" style="1" customWidth="1"/>
    <col min="2577" max="2577" width="12.42578125" style="1" customWidth="1"/>
    <col min="2578" max="2816" width="9.140625" style="1"/>
    <col min="2817" max="2817" width="33.5703125" style="1" customWidth="1"/>
    <col min="2818" max="2818" width="12.5703125" style="1" bestFit="1" customWidth="1"/>
    <col min="2819" max="2819" width="11.28515625" style="1" bestFit="1" customWidth="1"/>
    <col min="2820" max="2820" width="12.42578125" style="1" customWidth="1"/>
    <col min="2821" max="2821" width="16.42578125" style="1" customWidth="1"/>
    <col min="2822" max="2822" width="13.85546875" style="1" customWidth="1"/>
    <col min="2823" max="2823" width="15.7109375" style="1" customWidth="1"/>
    <col min="2824" max="2824" width="1.140625" style="1" customWidth="1"/>
    <col min="2825" max="2825" width="1.28515625" style="1" customWidth="1"/>
    <col min="2826" max="2826" width="15.28515625" style="1" customWidth="1"/>
    <col min="2827" max="2827" width="16" style="1" customWidth="1"/>
    <col min="2828" max="2828" width="15" style="1" customWidth="1"/>
    <col min="2829" max="2829" width="11.5703125" style="1" customWidth="1"/>
    <col min="2830" max="2830" width="13.5703125" style="1" customWidth="1"/>
    <col min="2831" max="2831" width="12.140625" style="1" customWidth="1"/>
    <col min="2832" max="2832" width="12.28515625" style="1" customWidth="1"/>
    <col min="2833" max="2833" width="12.42578125" style="1" customWidth="1"/>
    <col min="2834" max="3072" width="9.140625" style="1"/>
    <col min="3073" max="3073" width="33.5703125" style="1" customWidth="1"/>
    <col min="3074" max="3074" width="12.5703125" style="1" bestFit="1" customWidth="1"/>
    <col min="3075" max="3075" width="11.28515625" style="1" bestFit="1" customWidth="1"/>
    <col min="3076" max="3076" width="12.42578125" style="1" customWidth="1"/>
    <col min="3077" max="3077" width="16.42578125" style="1" customWidth="1"/>
    <col min="3078" max="3078" width="13.85546875" style="1" customWidth="1"/>
    <col min="3079" max="3079" width="15.7109375" style="1" customWidth="1"/>
    <col min="3080" max="3080" width="1.140625" style="1" customWidth="1"/>
    <col min="3081" max="3081" width="1.28515625" style="1" customWidth="1"/>
    <col min="3082" max="3082" width="15.28515625" style="1" customWidth="1"/>
    <col min="3083" max="3083" width="16" style="1" customWidth="1"/>
    <col min="3084" max="3084" width="15" style="1" customWidth="1"/>
    <col min="3085" max="3085" width="11.5703125" style="1" customWidth="1"/>
    <col min="3086" max="3086" width="13.5703125" style="1" customWidth="1"/>
    <col min="3087" max="3087" width="12.140625" style="1" customWidth="1"/>
    <col min="3088" max="3088" width="12.28515625" style="1" customWidth="1"/>
    <col min="3089" max="3089" width="12.42578125" style="1" customWidth="1"/>
    <col min="3090" max="3328" width="9.140625" style="1"/>
    <col min="3329" max="3329" width="33.5703125" style="1" customWidth="1"/>
    <col min="3330" max="3330" width="12.5703125" style="1" bestFit="1" customWidth="1"/>
    <col min="3331" max="3331" width="11.28515625" style="1" bestFit="1" customWidth="1"/>
    <col min="3332" max="3332" width="12.42578125" style="1" customWidth="1"/>
    <col min="3333" max="3333" width="16.42578125" style="1" customWidth="1"/>
    <col min="3334" max="3334" width="13.85546875" style="1" customWidth="1"/>
    <col min="3335" max="3335" width="15.7109375" style="1" customWidth="1"/>
    <col min="3336" max="3336" width="1.140625" style="1" customWidth="1"/>
    <col min="3337" max="3337" width="1.28515625" style="1" customWidth="1"/>
    <col min="3338" max="3338" width="15.28515625" style="1" customWidth="1"/>
    <col min="3339" max="3339" width="16" style="1" customWidth="1"/>
    <col min="3340" max="3340" width="15" style="1" customWidth="1"/>
    <col min="3341" max="3341" width="11.5703125" style="1" customWidth="1"/>
    <col min="3342" max="3342" width="13.5703125" style="1" customWidth="1"/>
    <col min="3343" max="3343" width="12.140625" style="1" customWidth="1"/>
    <col min="3344" max="3344" width="12.28515625" style="1" customWidth="1"/>
    <col min="3345" max="3345" width="12.42578125" style="1" customWidth="1"/>
    <col min="3346" max="3584" width="9.140625" style="1"/>
    <col min="3585" max="3585" width="33.5703125" style="1" customWidth="1"/>
    <col min="3586" max="3586" width="12.5703125" style="1" bestFit="1" customWidth="1"/>
    <col min="3587" max="3587" width="11.28515625" style="1" bestFit="1" customWidth="1"/>
    <col min="3588" max="3588" width="12.42578125" style="1" customWidth="1"/>
    <col min="3589" max="3589" width="16.42578125" style="1" customWidth="1"/>
    <col min="3590" max="3590" width="13.85546875" style="1" customWidth="1"/>
    <col min="3591" max="3591" width="15.7109375" style="1" customWidth="1"/>
    <col min="3592" max="3592" width="1.140625" style="1" customWidth="1"/>
    <col min="3593" max="3593" width="1.28515625" style="1" customWidth="1"/>
    <col min="3594" max="3594" width="15.28515625" style="1" customWidth="1"/>
    <col min="3595" max="3595" width="16" style="1" customWidth="1"/>
    <col min="3596" max="3596" width="15" style="1" customWidth="1"/>
    <col min="3597" max="3597" width="11.5703125" style="1" customWidth="1"/>
    <col min="3598" max="3598" width="13.5703125" style="1" customWidth="1"/>
    <col min="3599" max="3599" width="12.140625" style="1" customWidth="1"/>
    <col min="3600" max="3600" width="12.28515625" style="1" customWidth="1"/>
    <col min="3601" max="3601" width="12.42578125" style="1" customWidth="1"/>
    <col min="3602" max="3840" width="9.140625" style="1"/>
    <col min="3841" max="3841" width="33.5703125" style="1" customWidth="1"/>
    <col min="3842" max="3842" width="12.5703125" style="1" bestFit="1" customWidth="1"/>
    <col min="3843" max="3843" width="11.28515625" style="1" bestFit="1" customWidth="1"/>
    <col min="3844" max="3844" width="12.42578125" style="1" customWidth="1"/>
    <col min="3845" max="3845" width="16.42578125" style="1" customWidth="1"/>
    <col min="3846" max="3846" width="13.85546875" style="1" customWidth="1"/>
    <col min="3847" max="3847" width="15.7109375" style="1" customWidth="1"/>
    <col min="3848" max="3848" width="1.140625" style="1" customWidth="1"/>
    <col min="3849" max="3849" width="1.28515625" style="1" customWidth="1"/>
    <col min="3850" max="3850" width="15.28515625" style="1" customWidth="1"/>
    <col min="3851" max="3851" width="16" style="1" customWidth="1"/>
    <col min="3852" max="3852" width="15" style="1" customWidth="1"/>
    <col min="3853" max="3853" width="11.5703125" style="1" customWidth="1"/>
    <col min="3854" max="3854" width="13.5703125" style="1" customWidth="1"/>
    <col min="3855" max="3855" width="12.140625" style="1" customWidth="1"/>
    <col min="3856" max="3856" width="12.28515625" style="1" customWidth="1"/>
    <col min="3857" max="3857" width="12.42578125" style="1" customWidth="1"/>
    <col min="3858" max="4096" width="9.140625" style="1"/>
    <col min="4097" max="4097" width="33.5703125" style="1" customWidth="1"/>
    <col min="4098" max="4098" width="12.5703125" style="1" bestFit="1" customWidth="1"/>
    <col min="4099" max="4099" width="11.28515625" style="1" bestFit="1" customWidth="1"/>
    <col min="4100" max="4100" width="12.42578125" style="1" customWidth="1"/>
    <col min="4101" max="4101" width="16.42578125" style="1" customWidth="1"/>
    <col min="4102" max="4102" width="13.85546875" style="1" customWidth="1"/>
    <col min="4103" max="4103" width="15.7109375" style="1" customWidth="1"/>
    <col min="4104" max="4104" width="1.140625" style="1" customWidth="1"/>
    <col min="4105" max="4105" width="1.28515625" style="1" customWidth="1"/>
    <col min="4106" max="4106" width="15.28515625" style="1" customWidth="1"/>
    <col min="4107" max="4107" width="16" style="1" customWidth="1"/>
    <col min="4108" max="4108" width="15" style="1" customWidth="1"/>
    <col min="4109" max="4109" width="11.5703125" style="1" customWidth="1"/>
    <col min="4110" max="4110" width="13.5703125" style="1" customWidth="1"/>
    <col min="4111" max="4111" width="12.140625" style="1" customWidth="1"/>
    <col min="4112" max="4112" width="12.28515625" style="1" customWidth="1"/>
    <col min="4113" max="4113" width="12.42578125" style="1" customWidth="1"/>
    <col min="4114" max="4352" width="9.140625" style="1"/>
    <col min="4353" max="4353" width="33.5703125" style="1" customWidth="1"/>
    <col min="4354" max="4354" width="12.5703125" style="1" bestFit="1" customWidth="1"/>
    <col min="4355" max="4355" width="11.28515625" style="1" bestFit="1" customWidth="1"/>
    <col min="4356" max="4356" width="12.42578125" style="1" customWidth="1"/>
    <col min="4357" max="4357" width="16.42578125" style="1" customWidth="1"/>
    <col min="4358" max="4358" width="13.85546875" style="1" customWidth="1"/>
    <col min="4359" max="4359" width="15.7109375" style="1" customWidth="1"/>
    <col min="4360" max="4360" width="1.140625" style="1" customWidth="1"/>
    <col min="4361" max="4361" width="1.28515625" style="1" customWidth="1"/>
    <col min="4362" max="4362" width="15.28515625" style="1" customWidth="1"/>
    <col min="4363" max="4363" width="16" style="1" customWidth="1"/>
    <col min="4364" max="4364" width="15" style="1" customWidth="1"/>
    <col min="4365" max="4365" width="11.5703125" style="1" customWidth="1"/>
    <col min="4366" max="4366" width="13.5703125" style="1" customWidth="1"/>
    <col min="4367" max="4367" width="12.140625" style="1" customWidth="1"/>
    <col min="4368" max="4368" width="12.28515625" style="1" customWidth="1"/>
    <col min="4369" max="4369" width="12.42578125" style="1" customWidth="1"/>
    <col min="4370" max="4608" width="9.140625" style="1"/>
    <col min="4609" max="4609" width="33.5703125" style="1" customWidth="1"/>
    <col min="4610" max="4610" width="12.5703125" style="1" bestFit="1" customWidth="1"/>
    <col min="4611" max="4611" width="11.28515625" style="1" bestFit="1" customWidth="1"/>
    <col min="4612" max="4612" width="12.42578125" style="1" customWidth="1"/>
    <col min="4613" max="4613" width="16.42578125" style="1" customWidth="1"/>
    <col min="4614" max="4614" width="13.85546875" style="1" customWidth="1"/>
    <col min="4615" max="4615" width="15.7109375" style="1" customWidth="1"/>
    <col min="4616" max="4616" width="1.140625" style="1" customWidth="1"/>
    <col min="4617" max="4617" width="1.28515625" style="1" customWidth="1"/>
    <col min="4618" max="4618" width="15.28515625" style="1" customWidth="1"/>
    <col min="4619" max="4619" width="16" style="1" customWidth="1"/>
    <col min="4620" max="4620" width="15" style="1" customWidth="1"/>
    <col min="4621" max="4621" width="11.5703125" style="1" customWidth="1"/>
    <col min="4622" max="4622" width="13.5703125" style="1" customWidth="1"/>
    <col min="4623" max="4623" width="12.140625" style="1" customWidth="1"/>
    <col min="4624" max="4624" width="12.28515625" style="1" customWidth="1"/>
    <col min="4625" max="4625" width="12.42578125" style="1" customWidth="1"/>
    <col min="4626" max="4864" width="9.140625" style="1"/>
    <col min="4865" max="4865" width="33.5703125" style="1" customWidth="1"/>
    <col min="4866" max="4866" width="12.5703125" style="1" bestFit="1" customWidth="1"/>
    <col min="4867" max="4867" width="11.28515625" style="1" bestFit="1" customWidth="1"/>
    <col min="4868" max="4868" width="12.42578125" style="1" customWidth="1"/>
    <col min="4869" max="4869" width="16.42578125" style="1" customWidth="1"/>
    <col min="4870" max="4870" width="13.85546875" style="1" customWidth="1"/>
    <col min="4871" max="4871" width="15.7109375" style="1" customWidth="1"/>
    <col min="4872" max="4872" width="1.140625" style="1" customWidth="1"/>
    <col min="4873" max="4873" width="1.28515625" style="1" customWidth="1"/>
    <col min="4874" max="4874" width="15.28515625" style="1" customWidth="1"/>
    <col min="4875" max="4875" width="16" style="1" customWidth="1"/>
    <col min="4876" max="4876" width="15" style="1" customWidth="1"/>
    <col min="4877" max="4877" width="11.5703125" style="1" customWidth="1"/>
    <col min="4878" max="4878" width="13.5703125" style="1" customWidth="1"/>
    <col min="4879" max="4879" width="12.140625" style="1" customWidth="1"/>
    <col min="4880" max="4880" width="12.28515625" style="1" customWidth="1"/>
    <col min="4881" max="4881" width="12.42578125" style="1" customWidth="1"/>
    <col min="4882" max="5120" width="9.140625" style="1"/>
    <col min="5121" max="5121" width="33.5703125" style="1" customWidth="1"/>
    <col min="5122" max="5122" width="12.5703125" style="1" bestFit="1" customWidth="1"/>
    <col min="5123" max="5123" width="11.28515625" style="1" bestFit="1" customWidth="1"/>
    <col min="5124" max="5124" width="12.42578125" style="1" customWidth="1"/>
    <col min="5125" max="5125" width="16.42578125" style="1" customWidth="1"/>
    <col min="5126" max="5126" width="13.85546875" style="1" customWidth="1"/>
    <col min="5127" max="5127" width="15.7109375" style="1" customWidth="1"/>
    <col min="5128" max="5128" width="1.140625" style="1" customWidth="1"/>
    <col min="5129" max="5129" width="1.28515625" style="1" customWidth="1"/>
    <col min="5130" max="5130" width="15.28515625" style="1" customWidth="1"/>
    <col min="5131" max="5131" width="16" style="1" customWidth="1"/>
    <col min="5132" max="5132" width="15" style="1" customWidth="1"/>
    <col min="5133" max="5133" width="11.5703125" style="1" customWidth="1"/>
    <col min="5134" max="5134" width="13.5703125" style="1" customWidth="1"/>
    <col min="5135" max="5135" width="12.140625" style="1" customWidth="1"/>
    <col min="5136" max="5136" width="12.28515625" style="1" customWidth="1"/>
    <col min="5137" max="5137" width="12.42578125" style="1" customWidth="1"/>
    <col min="5138" max="5376" width="9.140625" style="1"/>
    <col min="5377" max="5377" width="33.5703125" style="1" customWidth="1"/>
    <col min="5378" max="5378" width="12.5703125" style="1" bestFit="1" customWidth="1"/>
    <col min="5379" max="5379" width="11.28515625" style="1" bestFit="1" customWidth="1"/>
    <col min="5380" max="5380" width="12.42578125" style="1" customWidth="1"/>
    <col min="5381" max="5381" width="16.42578125" style="1" customWidth="1"/>
    <col min="5382" max="5382" width="13.85546875" style="1" customWidth="1"/>
    <col min="5383" max="5383" width="15.7109375" style="1" customWidth="1"/>
    <col min="5384" max="5384" width="1.140625" style="1" customWidth="1"/>
    <col min="5385" max="5385" width="1.28515625" style="1" customWidth="1"/>
    <col min="5386" max="5386" width="15.28515625" style="1" customWidth="1"/>
    <col min="5387" max="5387" width="16" style="1" customWidth="1"/>
    <col min="5388" max="5388" width="15" style="1" customWidth="1"/>
    <col min="5389" max="5389" width="11.5703125" style="1" customWidth="1"/>
    <col min="5390" max="5390" width="13.5703125" style="1" customWidth="1"/>
    <col min="5391" max="5391" width="12.140625" style="1" customWidth="1"/>
    <col min="5392" max="5392" width="12.28515625" style="1" customWidth="1"/>
    <col min="5393" max="5393" width="12.42578125" style="1" customWidth="1"/>
    <col min="5394" max="5632" width="9.140625" style="1"/>
    <col min="5633" max="5633" width="33.5703125" style="1" customWidth="1"/>
    <col min="5634" max="5634" width="12.5703125" style="1" bestFit="1" customWidth="1"/>
    <col min="5635" max="5635" width="11.28515625" style="1" bestFit="1" customWidth="1"/>
    <col min="5636" max="5636" width="12.42578125" style="1" customWidth="1"/>
    <col min="5637" max="5637" width="16.42578125" style="1" customWidth="1"/>
    <col min="5638" max="5638" width="13.85546875" style="1" customWidth="1"/>
    <col min="5639" max="5639" width="15.7109375" style="1" customWidth="1"/>
    <col min="5640" max="5640" width="1.140625" style="1" customWidth="1"/>
    <col min="5641" max="5641" width="1.28515625" style="1" customWidth="1"/>
    <col min="5642" max="5642" width="15.28515625" style="1" customWidth="1"/>
    <col min="5643" max="5643" width="16" style="1" customWidth="1"/>
    <col min="5644" max="5644" width="15" style="1" customWidth="1"/>
    <col min="5645" max="5645" width="11.5703125" style="1" customWidth="1"/>
    <col min="5646" max="5646" width="13.5703125" style="1" customWidth="1"/>
    <col min="5647" max="5647" width="12.140625" style="1" customWidth="1"/>
    <col min="5648" max="5648" width="12.28515625" style="1" customWidth="1"/>
    <col min="5649" max="5649" width="12.42578125" style="1" customWidth="1"/>
    <col min="5650" max="5888" width="9.140625" style="1"/>
    <col min="5889" max="5889" width="33.5703125" style="1" customWidth="1"/>
    <col min="5890" max="5890" width="12.5703125" style="1" bestFit="1" customWidth="1"/>
    <col min="5891" max="5891" width="11.28515625" style="1" bestFit="1" customWidth="1"/>
    <col min="5892" max="5892" width="12.42578125" style="1" customWidth="1"/>
    <col min="5893" max="5893" width="16.42578125" style="1" customWidth="1"/>
    <col min="5894" max="5894" width="13.85546875" style="1" customWidth="1"/>
    <col min="5895" max="5895" width="15.7109375" style="1" customWidth="1"/>
    <col min="5896" max="5896" width="1.140625" style="1" customWidth="1"/>
    <col min="5897" max="5897" width="1.28515625" style="1" customWidth="1"/>
    <col min="5898" max="5898" width="15.28515625" style="1" customWidth="1"/>
    <col min="5899" max="5899" width="16" style="1" customWidth="1"/>
    <col min="5900" max="5900" width="15" style="1" customWidth="1"/>
    <col min="5901" max="5901" width="11.5703125" style="1" customWidth="1"/>
    <col min="5902" max="5902" width="13.5703125" style="1" customWidth="1"/>
    <col min="5903" max="5903" width="12.140625" style="1" customWidth="1"/>
    <col min="5904" max="5904" width="12.28515625" style="1" customWidth="1"/>
    <col min="5905" max="5905" width="12.42578125" style="1" customWidth="1"/>
    <col min="5906" max="6144" width="9.140625" style="1"/>
    <col min="6145" max="6145" width="33.5703125" style="1" customWidth="1"/>
    <col min="6146" max="6146" width="12.5703125" style="1" bestFit="1" customWidth="1"/>
    <col min="6147" max="6147" width="11.28515625" style="1" bestFit="1" customWidth="1"/>
    <col min="6148" max="6148" width="12.42578125" style="1" customWidth="1"/>
    <col min="6149" max="6149" width="16.42578125" style="1" customWidth="1"/>
    <col min="6150" max="6150" width="13.85546875" style="1" customWidth="1"/>
    <col min="6151" max="6151" width="15.7109375" style="1" customWidth="1"/>
    <col min="6152" max="6152" width="1.140625" style="1" customWidth="1"/>
    <col min="6153" max="6153" width="1.28515625" style="1" customWidth="1"/>
    <col min="6154" max="6154" width="15.28515625" style="1" customWidth="1"/>
    <col min="6155" max="6155" width="16" style="1" customWidth="1"/>
    <col min="6156" max="6156" width="15" style="1" customWidth="1"/>
    <col min="6157" max="6157" width="11.5703125" style="1" customWidth="1"/>
    <col min="6158" max="6158" width="13.5703125" style="1" customWidth="1"/>
    <col min="6159" max="6159" width="12.140625" style="1" customWidth="1"/>
    <col min="6160" max="6160" width="12.28515625" style="1" customWidth="1"/>
    <col min="6161" max="6161" width="12.42578125" style="1" customWidth="1"/>
    <col min="6162" max="6400" width="9.140625" style="1"/>
    <col min="6401" max="6401" width="33.5703125" style="1" customWidth="1"/>
    <col min="6402" max="6402" width="12.5703125" style="1" bestFit="1" customWidth="1"/>
    <col min="6403" max="6403" width="11.28515625" style="1" bestFit="1" customWidth="1"/>
    <col min="6404" max="6404" width="12.42578125" style="1" customWidth="1"/>
    <col min="6405" max="6405" width="16.42578125" style="1" customWidth="1"/>
    <col min="6406" max="6406" width="13.85546875" style="1" customWidth="1"/>
    <col min="6407" max="6407" width="15.7109375" style="1" customWidth="1"/>
    <col min="6408" max="6408" width="1.140625" style="1" customWidth="1"/>
    <col min="6409" max="6409" width="1.28515625" style="1" customWidth="1"/>
    <col min="6410" max="6410" width="15.28515625" style="1" customWidth="1"/>
    <col min="6411" max="6411" width="16" style="1" customWidth="1"/>
    <col min="6412" max="6412" width="15" style="1" customWidth="1"/>
    <col min="6413" max="6413" width="11.5703125" style="1" customWidth="1"/>
    <col min="6414" max="6414" width="13.5703125" style="1" customWidth="1"/>
    <col min="6415" max="6415" width="12.140625" style="1" customWidth="1"/>
    <col min="6416" max="6416" width="12.28515625" style="1" customWidth="1"/>
    <col min="6417" max="6417" width="12.42578125" style="1" customWidth="1"/>
    <col min="6418" max="6656" width="9.140625" style="1"/>
    <col min="6657" max="6657" width="33.5703125" style="1" customWidth="1"/>
    <col min="6658" max="6658" width="12.5703125" style="1" bestFit="1" customWidth="1"/>
    <col min="6659" max="6659" width="11.28515625" style="1" bestFit="1" customWidth="1"/>
    <col min="6660" max="6660" width="12.42578125" style="1" customWidth="1"/>
    <col min="6661" max="6661" width="16.42578125" style="1" customWidth="1"/>
    <col min="6662" max="6662" width="13.85546875" style="1" customWidth="1"/>
    <col min="6663" max="6663" width="15.7109375" style="1" customWidth="1"/>
    <col min="6664" max="6664" width="1.140625" style="1" customWidth="1"/>
    <col min="6665" max="6665" width="1.28515625" style="1" customWidth="1"/>
    <col min="6666" max="6666" width="15.28515625" style="1" customWidth="1"/>
    <col min="6667" max="6667" width="16" style="1" customWidth="1"/>
    <col min="6668" max="6668" width="15" style="1" customWidth="1"/>
    <col min="6669" max="6669" width="11.5703125" style="1" customWidth="1"/>
    <col min="6670" max="6670" width="13.5703125" style="1" customWidth="1"/>
    <col min="6671" max="6671" width="12.140625" style="1" customWidth="1"/>
    <col min="6672" max="6672" width="12.28515625" style="1" customWidth="1"/>
    <col min="6673" max="6673" width="12.42578125" style="1" customWidth="1"/>
    <col min="6674" max="6912" width="9.140625" style="1"/>
    <col min="6913" max="6913" width="33.5703125" style="1" customWidth="1"/>
    <col min="6914" max="6914" width="12.5703125" style="1" bestFit="1" customWidth="1"/>
    <col min="6915" max="6915" width="11.28515625" style="1" bestFit="1" customWidth="1"/>
    <col min="6916" max="6916" width="12.42578125" style="1" customWidth="1"/>
    <col min="6917" max="6917" width="16.42578125" style="1" customWidth="1"/>
    <col min="6918" max="6918" width="13.85546875" style="1" customWidth="1"/>
    <col min="6919" max="6919" width="15.7109375" style="1" customWidth="1"/>
    <col min="6920" max="6920" width="1.140625" style="1" customWidth="1"/>
    <col min="6921" max="6921" width="1.28515625" style="1" customWidth="1"/>
    <col min="6922" max="6922" width="15.28515625" style="1" customWidth="1"/>
    <col min="6923" max="6923" width="16" style="1" customWidth="1"/>
    <col min="6924" max="6924" width="15" style="1" customWidth="1"/>
    <col min="6925" max="6925" width="11.5703125" style="1" customWidth="1"/>
    <col min="6926" max="6926" width="13.5703125" style="1" customWidth="1"/>
    <col min="6927" max="6927" width="12.140625" style="1" customWidth="1"/>
    <col min="6928" max="6928" width="12.28515625" style="1" customWidth="1"/>
    <col min="6929" max="6929" width="12.42578125" style="1" customWidth="1"/>
    <col min="6930" max="7168" width="9.140625" style="1"/>
    <col min="7169" max="7169" width="33.5703125" style="1" customWidth="1"/>
    <col min="7170" max="7170" width="12.5703125" style="1" bestFit="1" customWidth="1"/>
    <col min="7171" max="7171" width="11.28515625" style="1" bestFit="1" customWidth="1"/>
    <col min="7172" max="7172" width="12.42578125" style="1" customWidth="1"/>
    <col min="7173" max="7173" width="16.42578125" style="1" customWidth="1"/>
    <col min="7174" max="7174" width="13.85546875" style="1" customWidth="1"/>
    <col min="7175" max="7175" width="15.7109375" style="1" customWidth="1"/>
    <col min="7176" max="7176" width="1.140625" style="1" customWidth="1"/>
    <col min="7177" max="7177" width="1.28515625" style="1" customWidth="1"/>
    <col min="7178" max="7178" width="15.28515625" style="1" customWidth="1"/>
    <col min="7179" max="7179" width="16" style="1" customWidth="1"/>
    <col min="7180" max="7180" width="15" style="1" customWidth="1"/>
    <col min="7181" max="7181" width="11.5703125" style="1" customWidth="1"/>
    <col min="7182" max="7182" width="13.5703125" style="1" customWidth="1"/>
    <col min="7183" max="7183" width="12.140625" style="1" customWidth="1"/>
    <col min="7184" max="7184" width="12.28515625" style="1" customWidth="1"/>
    <col min="7185" max="7185" width="12.42578125" style="1" customWidth="1"/>
    <col min="7186" max="7424" width="9.140625" style="1"/>
    <col min="7425" max="7425" width="33.5703125" style="1" customWidth="1"/>
    <col min="7426" max="7426" width="12.5703125" style="1" bestFit="1" customWidth="1"/>
    <col min="7427" max="7427" width="11.28515625" style="1" bestFit="1" customWidth="1"/>
    <col min="7428" max="7428" width="12.42578125" style="1" customWidth="1"/>
    <col min="7429" max="7429" width="16.42578125" style="1" customWidth="1"/>
    <col min="7430" max="7430" width="13.85546875" style="1" customWidth="1"/>
    <col min="7431" max="7431" width="15.7109375" style="1" customWidth="1"/>
    <col min="7432" max="7432" width="1.140625" style="1" customWidth="1"/>
    <col min="7433" max="7433" width="1.28515625" style="1" customWidth="1"/>
    <col min="7434" max="7434" width="15.28515625" style="1" customWidth="1"/>
    <col min="7435" max="7435" width="16" style="1" customWidth="1"/>
    <col min="7436" max="7436" width="15" style="1" customWidth="1"/>
    <col min="7437" max="7437" width="11.5703125" style="1" customWidth="1"/>
    <col min="7438" max="7438" width="13.5703125" style="1" customWidth="1"/>
    <col min="7439" max="7439" width="12.140625" style="1" customWidth="1"/>
    <col min="7440" max="7440" width="12.28515625" style="1" customWidth="1"/>
    <col min="7441" max="7441" width="12.42578125" style="1" customWidth="1"/>
    <col min="7442" max="7680" width="9.140625" style="1"/>
    <col min="7681" max="7681" width="33.5703125" style="1" customWidth="1"/>
    <col min="7682" max="7682" width="12.5703125" style="1" bestFit="1" customWidth="1"/>
    <col min="7683" max="7683" width="11.28515625" style="1" bestFit="1" customWidth="1"/>
    <col min="7684" max="7684" width="12.42578125" style="1" customWidth="1"/>
    <col min="7685" max="7685" width="16.42578125" style="1" customWidth="1"/>
    <col min="7686" max="7686" width="13.85546875" style="1" customWidth="1"/>
    <col min="7687" max="7687" width="15.7109375" style="1" customWidth="1"/>
    <col min="7688" max="7688" width="1.140625" style="1" customWidth="1"/>
    <col min="7689" max="7689" width="1.28515625" style="1" customWidth="1"/>
    <col min="7690" max="7690" width="15.28515625" style="1" customWidth="1"/>
    <col min="7691" max="7691" width="16" style="1" customWidth="1"/>
    <col min="7692" max="7692" width="15" style="1" customWidth="1"/>
    <col min="7693" max="7693" width="11.5703125" style="1" customWidth="1"/>
    <col min="7694" max="7694" width="13.5703125" style="1" customWidth="1"/>
    <col min="7695" max="7695" width="12.140625" style="1" customWidth="1"/>
    <col min="7696" max="7696" width="12.28515625" style="1" customWidth="1"/>
    <col min="7697" max="7697" width="12.42578125" style="1" customWidth="1"/>
    <col min="7698" max="7936" width="9.140625" style="1"/>
    <col min="7937" max="7937" width="33.5703125" style="1" customWidth="1"/>
    <col min="7938" max="7938" width="12.5703125" style="1" bestFit="1" customWidth="1"/>
    <col min="7939" max="7939" width="11.28515625" style="1" bestFit="1" customWidth="1"/>
    <col min="7940" max="7940" width="12.42578125" style="1" customWidth="1"/>
    <col min="7941" max="7941" width="16.42578125" style="1" customWidth="1"/>
    <col min="7942" max="7942" width="13.85546875" style="1" customWidth="1"/>
    <col min="7943" max="7943" width="15.7109375" style="1" customWidth="1"/>
    <col min="7944" max="7944" width="1.140625" style="1" customWidth="1"/>
    <col min="7945" max="7945" width="1.28515625" style="1" customWidth="1"/>
    <col min="7946" max="7946" width="15.28515625" style="1" customWidth="1"/>
    <col min="7947" max="7947" width="16" style="1" customWidth="1"/>
    <col min="7948" max="7948" width="15" style="1" customWidth="1"/>
    <col min="7949" max="7949" width="11.5703125" style="1" customWidth="1"/>
    <col min="7950" max="7950" width="13.5703125" style="1" customWidth="1"/>
    <col min="7951" max="7951" width="12.140625" style="1" customWidth="1"/>
    <col min="7952" max="7952" width="12.28515625" style="1" customWidth="1"/>
    <col min="7953" max="7953" width="12.42578125" style="1" customWidth="1"/>
    <col min="7954" max="8192" width="9.140625" style="1"/>
    <col min="8193" max="8193" width="33.5703125" style="1" customWidth="1"/>
    <col min="8194" max="8194" width="12.5703125" style="1" bestFit="1" customWidth="1"/>
    <col min="8195" max="8195" width="11.28515625" style="1" bestFit="1" customWidth="1"/>
    <col min="8196" max="8196" width="12.42578125" style="1" customWidth="1"/>
    <col min="8197" max="8197" width="16.42578125" style="1" customWidth="1"/>
    <col min="8198" max="8198" width="13.85546875" style="1" customWidth="1"/>
    <col min="8199" max="8199" width="15.7109375" style="1" customWidth="1"/>
    <col min="8200" max="8200" width="1.140625" style="1" customWidth="1"/>
    <col min="8201" max="8201" width="1.28515625" style="1" customWidth="1"/>
    <col min="8202" max="8202" width="15.28515625" style="1" customWidth="1"/>
    <col min="8203" max="8203" width="16" style="1" customWidth="1"/>
    <col min="8204" max="8204" width="15" style="1" customWidth="1"/>
    <col min="8205" max="8205" width="11.5703125" style="1" customWidth="1"/>
    <col min="8206" max="8206" width="13.5703125" style="1" customWidth="1"/>
    <col min="8207" max="8207" width="12.140625" style="1" customWidth="1"/>
    <col min="8208" max="8208" width="12.28515625" style="1" customWidth="1"/>
    <col min="8209" max="8209" width="12.42578125" style="1" customWidth="1"/>
    <col min="8210" max="8448" width="9.140625" style="1"/>
    <col min="8449" max="8449" width="33.5703125" style="1" customWidth="1"/>
    <col min="8450" max="8450" width="12.5703125" style="1" bestFit="1" customWidth="1"/>
    <col min="8451" max="8451" width="11.28515625" style="1" bestFit="1" customWidth="1"/>
    <col min="8452" max="8452" width="12.42578125" style="1" customWidth="1"/>
    <col min="8453" max="8453" width="16.42578125" style="1" customWidth="1"/>
    <col min="8454" max="8454" width="13.85546875" style="1" customWidth="1"/>
    <col min="8455" max="8455" width="15.7109375" style="1" customWidth="1"/>
    <col min="8456" max="8456" width="1.140625" style="1" customWidth="1"/>
    <col min="8457" max="8457" width="1.28515625" style="1" customWidth="1"/>
    <col min="8458" max="8458" width="15.28515625" style="1" customWidth="1"/>
    <col min="8459" max="8459" width="16" style="1" customWidth="1"/>
    <col min="8460" max="8460" width="15" style="1" customWidth="1"/>
    <col min="8461" max="8461" width="11.5703125" style="1" customWidth="1"/>
    <col min="8462" max="8462" width="13.5703125" style="1" customWidth="1"/>
    <col min="8463" max="8463" width="12.140625" style="1" customWidth="1"/>
    <col min="8464" max="8464" width="12.28515625" style="1" customWidth="1"/>
    <col min="8465" max="8465" width="12.42578125" style="1" customWidth="1"/>
    <col min="8466" max="8704" width="9.140625" style="1"/>
    <col min="8705" max="8705" width="33.5703125" style="1" customWidth="1"/>
    <col min="8706" max="8706" width="12.5703125" style="1" bestFit="1" customWidth="1"/>
    <col min="8707" max="8707" width="11.28515625" style="1" bestFit="1" customWidth="1"/>
    <col min="8708" max="8708" width="12.42578125" style="1" customWidth="1"/>
    <col min="8709" max="8709" width="16.42578125" style="1" customWidth="1"/>
    <col min="8710" max="8710" width="13.85546875" style="1" customWidth="1"/>
    <col min="8711" max="8711" width="15.7109375" style="1" customWidth="1"/>
    <col min="8712" max="8712" width="1.140625" style="1" customWidth="1"/>
    <col min="8713" max="8713" width="1.28515625" style="1" customWidth="1"/>
    <col min="8714" max="8714" width="15.28515625" style="1" customWidth="1"/>
    <col min="8715" max="8715" width="16" style="1" customWidth="1"/>
    <col min="8716" max="8716" width="15" style="1" customWidth="1"/>
    <col min="8717" max="8717" width="11.5703125" style="1" customWidth="1"/>
    <col min="8718" max="8718" width="13.5703125" style="1" customWidth="1"/>
    <col min="8719" max="8719" width="12.140625" style="1" customWidth="1"/>
    <col min="8720" max="8720" width="12.28515625" style="1" customWidth="1"/>
    <col min="8721" max="8721" width="12.42578125" style="1" customWidth="1"/>
    <col min="8722" max="8960" width="9.140625" style="1"/>
    <col min="8961" max="8961" width="33.5703125" style="1" customWidth="1"/>
    <col min="8962" max="8962" width="12.5703125" style="1" bestFit="1" customWidth="1"/>
    <col min="8963" max="8963" width="11.28515625" style="1" bestFit="1" customWidth="1"/>
    <col min="8964" max="8964" width="12.42578125" style="1" customWidth="1"/>
    <col min="8965" max="8965" width="16.42578125" style="1" customWidth="1"/>
    <col min="8966" max="8966" width="13.85546875" style="1" customWidth="1"/>
    <col min="8967" max="8967" width="15.7109375" style="1" customWidth="1"/>
    <col min="8968" max="8968" width="1.140625" style="1" customWidth="1"/>
    <col min="8969" max="8969" width="1.28515625" style="1" customWidth="1"/>
    <col min="8970" max="8970" width="15.28515625" style="1" customWidth="1"/>
    <col min="8971" max="8971" width="16" style="1" customWidth="1"/>
    <col min="8972" max="8972" width="15" style="1" customWidth="1"/>
    <col min="8973" max="8973" width="11.5703125" style="1" customWidth="1"/>
    <col min="8974" max="8974" width="13.5703125" style="1" customWidth="1"/>
    <col min="8975" max="8975" width="12.140625" style="1" customWidth="1"/>
    <col min="8976" max="8976" width="12.28515625" style="1" customWidth="1"/>
    <col min="8977" max="8977" width="12.42578125" style="1" customWidth="1"/>
    <col min="8978" max="9216" width="9.140625" style="1"/>
    <col min="9217" max="9217" width="33.5703125" style="1" customWidth="1"/>
    <col min="9218" max="9218" width="12.5703125" style="1" bestFit="1" customWidth="1"/>
    <col min="9219" max="9219" width="11.28515625" style="1" bestFit="1" customWidth="1"/>
    <col min="9220" max="9220" width="12.42578125" style="1" customWidth="1"/>
    <col min="9221" max="9221" width="16.42578125" style="1" customWidth="1"/>
    <col min="9222" max="9222" width="13.85546875" style="1" customWidth="1"/>
    <col min="9223" max="9223" width="15.7109375" style="1" customWidth="1"/>
    <col min="9224" max="9224" width="1.140625" style="1" customWidth="1"/>
    <col min="9225" max="9225" width="1.28515625" style="1" customWidth="1"/>
    <col min="9226" max="9226" width="15.28515625" style="1" customWidth="1"/>
    <col min="9227" max="9227" width="16" style="1" customWidth="1"/>
    <col min="9228" max="9228" width="15" style="1" customWidth="1"/>
    <col min="9229" max="9229" width="11.5703125" style="1" customWidth="1"/>
    <col min="9230" max="9230" width="13.5703125" style="1" customWidth="1"/>
    <col min="9231" max="9231" width="12.140625" style="1" customWidth="1"/>
    <col min="9232" max="9232" width="12.28515625" style="1" customWidth="1"/>
    <col min="9233" max="9233" width="12.42578125" style="1" customWidth="1"/>
    <col min="9234" max="9472" width="9.140625" style="1"/>
    <col min="9473" max="9473" width="33.5703125" style="1" customWidth="1"/>
    <col min="9474" max="9474" width="12.5703125" style="1" bestFit="1" customWidth="1"/>
    <col min="9475" max="9475" width="11.28515625" style="1" bestFit="1" customWidth="1"/>
    <col min="9476" max="9476" width="12.42578125" style="1" customWidth="1"/>
    <col min="9477" max="9477" width="16.42578125" style="1" customWidth="1"/>
    <col min="9478" max="9478" width="13.85546875" style="1" customWidth="1"/>
    <col min="9479" max="9479" width="15.7109375" style="1" customWidth="1"/>
    <col min="9480" max="9480" width="1.140625" style="1" customWidth="1"/>
    <col min="9481" max="9481" width="1.28515625" style="1" customWidth="1"/>
    <col min="9482" max="9482" width="15.28515625" style="1" customWidth="1"/>
    <col min="9483" max="9483" width="16" style="1" customWidth="1"/>
    <col min="9484" max="9484" width="15" style="1" customWidth="1"/>
    <col min="9485" max="9485" width="11.5703125" style="1" customWidth="1"/>
    <col min="9486" max="9486" width="13.5703125" style="1" customWidth="1"/>
    <col min="9487" max="9487" width="12.140625" style="1" customWidth="1"/>
    <col min="9488" max="9488" width="12.28515625" style="1" customWidth="1"/>
    <col min="9489" max="9489" width="12.42578125" style="1" customWidth="1"/>
    <col min="9490" max="9728" width="9.140625" style="1"/>
    <col min="9729" max="9729" width="33.5703125" style="1" customWidth="1"/>
    <col min="9730" max="9730" width="12.5703125" style="1" bestFit="1" customWidth="1"/>
    <col min="9731" max="9731" width="11.28515625" style="1" bestFit="1" customWidth="1"/>
    <col min="9732" max="9732" width="12.42578125" style="1" customWidth="1"/>
    <col min="9733" max="9733" width="16.42578125" style="1" customWidth="1"/>
    <col min="9734" max="9734" width="13.85546875" style="1" customWidth="1"/>
    <col min="9735" max="9735" width="15.7109375" style="1" customWidth="1"/>
    <col min="9736" max="9736" width="1.140625" style="1" customWidth="1"/>
    <col min="9737" max="9737" width="1.28515625" style="1" customWidth="1"/>
    <col min="9738" max="9738" width="15.28515625" style="1" customWidth="1"/>
    <col min="9739" max="9739" width="16" style="1" customWidth="1"/>
    <col min="9740" max="9740" width="15" style="1" customWidth="1"/>
    <col min="9741" max="9741" width="11.5703125" style="1" customWidth="1"/>
    <col min="9742" max="9742" width="13.5703125" style="1" customWidth="1"/>
    <col min="9743" max="9743" width="12.140625" style="1" customWidth="1"/>
    <col min="9744" max="9744" width="12.28515625" style="1" customWidth="1"/>
    <col min="9745" max="9745" width="12.42578125" style="1" customWidth="1"/>
    <col min="9746" max="9984" width="9.140625" style="1"/>
    <col min="9985" max="9985" width="33.5703125" style="1" customWidth="1"/>
    <col min="9986" max="9986" width="12.5703125" style="1" bestFit="1" customWidth="1"/>
    <col min="9987" max="9987" width="11.28515625" style="1" bestFit="1" customWidth="1"/>
    <col min="9988" max="9988" width="12.42578125" style="1" customWidth="1"/>
    <col min="9989" max="9989" width="16.42578125" style="1" customWidth="1"/>
    <col min="9990" max="9990" width="13.85546875" style="1" customWidth="1"/>
    <col min="9991" max="9991" width="15.7109375" style="1" customWidth="1"/>
    <col min="9992" max="9992" width="1.140625" style="1" customWidth="1"/>
    <col min="9993" max="9993" width="1.28515625" style="1" customWidth="1"/>
    <col min="9994" max="9994" width="15.28515625" style="1" customWidth="1"/>
    <col min="9995" max="9995" width="16" style="1" customWidth="1"/>
    <col min="9996" max="9996" width="15" style="1" customWidth="1"/>
    <col min="9997" max="9997" width="11.5703125" style="1" customWidth="1"/>
    <col min="9998" max="9998" width="13.5703125" style="1" customWidth="1"/>
    <col min="9999" max="9999" width="12.140625" style="1" customWidth="1"/>
    <col min="10000" max="10000" width="12.28515625" style="1" customWidth="1"/>
    <col min="10001" max="10001" width="12.42578125" style="1" customWidth="1"/>
    <col min="10002" max="10240" width="9.140625" style="1"/>
    <col min="10241" max="10241" width="33.5703125" style="1" customWidth="1"/>
    <col min="10242" max="10242" width="12.5703125" style="1" bestFit="1" customWidth="1"/>
    <col min="10243" max="10243" width="11.28515625" style="1" bestFit="1" customWidth="1"/>
    <col min="10244" max="10244" width="12.42578125" style="1" customWidth="1"/>
    <col min="10245" max="10245" width="16.42578125" style="1" customWidth="1"/>
    <col min="10246" max="10246" width="13.85546875" style="1" customWidth="1"/>
    <col min="10247" max="10247" width="15.7109375" style="1" customWidth="1"/>
    <col min="10248" max="10248" width="1.140625" style="1" customWidth="1"/>
    <col min="10249" max="10249" width="1.28515625" style="1" customWidth="1"/>
    <col min="10250" max="10250" width="15.28515625" style="1" customWidth="1"/>
    <col min="10251" max="10251" width="16" style="1" customWidth="1"/>
    <col min="10252" max="10252" width="15" style="1" customWidth="1"/>
    <col min="10253" max="10253" width="11.5703125" style="1" customWidth="1"/>
    <col min="10254" max="10254" width="13.5703125" style="1" customWidth="1"/>
    <col min="10255" max="10255" width="12.140625" style="1" customWidth="1"/>
    <col min="10256" max="10256" width="12.28515625" style="1" customWidth="1"/>
    <col min="10257" max="10257" width="12.42578125" style="1" customWidth="1"/>
    <col min="10258" max="10496" width="9.140625" style="1"/>
    <col min="10497" max="10497" width="33.5703125" style="1" customWidth="1"/>
    <col min="10498" max="10498" width="12.5703125" style="1" bestFit="1" customWidth="1"/>
    <col min="10499" max="10499" width="11.28515625" style="1" bestFit="1" customWidth="1"/>
    <col min="10500" max="10500" width="12.42578125" style="1" customWidth="1"/>
    <col min="10501" max="10501" width="16.42578125" style="1" customWidth="1"/>
    <col min="10502" max="10502" width="13.85546875" style="1" customWidth="1"/>
    <col min="10503" max="10503" width="15.7109375" style="1" customWidth="1"/>
    <col min="10504" max="10504" width="1.140625" style="1" customWidth="1"/>
    <col min="10505" max="10505" width="1.28515625" style="1" customWidth="1"/>
    <col min="10506" max="10506" width="15.28515625" style="1" customWidth="1"/>
    <col min="10507" max="10507" width="16" style="1" customWidth="1"/>
    <col min="10508" max="10508" width="15" style="1" customWidth="1"/>
    <col min="10509" max="10509" width="11.5703125" style="1" customWidth="1"/>
    <col min="10510" max="10510" width="13.5703125" style="1" customWidth="1"/>
    <col min="10511" max="10511" width="12.140625" style="1" customWidth="1"/>
    <col min="10512" max="10512" width="12.28515625" style="1" customWidth="1"/>
    <col min="10513" max="10513" width="12.42578125" style="1" customWidth="1"/>
    <col min="10514" max="10752" width="9.140625" style="1"/>
    <col min="10753" max="10753" width="33.5703125" style="1" customWidth="1"/>
    <col min="10754" max="10754" width="12.5703125" style="1" bestFit="1" customWidth="1"/>
    <col min="10755" max="10755" width="11.28515625" style="1" bestFit="1" customWidth="1"/>
    <col min="10756" max="10756" width="12.42578125" style="1" customWidth="1"/>
    <col min="10757" max="10757" width="16.42578125" style="1" customWidth="1"/>
    <col min="10758" max="10758" width="13.85546875" style="1" customWidth="1"/>
    <col min="10759" max="10759" width="15.7109375" style="1" customWidth="1"/>
    <col min="10760" max="10760" width="1.140625" style="1" customWidth="1"/>
    <col min="10761" max="10761" width="1.28515625" style="1" customWidth="1"/>
    <col min="10762" max="10762" width="15.28515625" style="1" customWidth="1"/>
    <col min="10763" max="10763" width="16" style="1" customWidth="1"/>
    <col min="10764" max="10764" width="15" style="1" customWidth="1"/>
    <col min="10765" max="10765" width="11.5703125" style="1" customWidth="1"/>
    <col min="10766" max="10766" width="13.5703125" style="1" customWidth="1"/>
    <col min="10767" max="10767" width="12.140625" style="1" customWidth="1"/>
    <col min="10768" max="10768" width="12.28515625" style="1" customWidth="1"/>
    <col min="10769" max="10769" width="12.42578125" style="1" customWidth="1"/>
    <col min="10770" max="11008" width="9.140625" style="1"/>
    <col min="11009" max="11009" width="33.5703125" style="1" customWidth="1"/>
    <col min="11010" max="11010" width="12.5703125" style="1" bestFit="1" customWidth="1"/>
    <col min="11011" max="11011" width="11.28515625" style="1" bestFit="1" customWidth="1"/>
    <col min="11012" max="11012" width="12.42578125" style="1" customWidth="1"/>
    <col min="11013" max="11013" width="16.42578125" style="1" customWidth="1"/>
    <col min="11014" max="11014" width="13.85546875" style="1" customWidth="1"/>
    <col min="11015" max="11015" width="15.7109375" style="1" customWidth="1"/>
    <col min="11016" max="11016" width="1.140625" style="1" customWidth="1"/>
    <col min="11017" max="11017" width="1.28515625" style="1" customWidth="1"/>
    <col min="11018" max="11018" width="15.28515625" style="1" customWidth="1"/>
    <col min="11019" max="11019" width="16" style="1" customWidth="1"/>
    <col min="11020" max="11020" width="15" style="1" customWidth="1"/>
    <col min="11021" max="11021" width="11.5703125" style="1" customWidth="1"/>
    <col min="11022" max="11022" width="13.5703125" style="1" customWidth="1"/>
    <col min="11023" max="11023" width="12.140625" style="1" customWidth="1"/>
    <col min="11024" max="11024" width="12.28515625" style="1" customWidth="1"/>
    <col min="11025" max="11025" width="12.42578125" style="1" customWidth="1"/>
    <col min="11026" max="11264" width="9.140625" style="1"/>
    <col min="11265" max="11265" width="33.5703125" style="1" customWidth="1"/>
    <col min="11266" max="11266" width="12.5703125" style="1" bestFit="1" customWidth="1"/>
    <col min="11267" max="11267" width="11.28515625" style="1" bestFit="1" customWidth="1"/>
    <col min="11268" max="11268" width="12.42578125" style="1" customWidth="1"/>
    <col min="11269" max="11269" width="16.42578125" style="1" customWidth="1"/>
    <col min="11270" max="11270" width="13.85546875" style="1" customWidth="1"/>
    <col min="11271" max="11271" width="15.7109375" style="1" customWidth="1"/>
    <col min="11272" max="11272" width="1.140625" style="1" customWidth="1"/>
    <col min="11273" max="11273" width="1.28515625" style="1" customWidth="1"/>
    <col min="11274" max="11274" width="15.28515625" style="1" customWidth="1"/>
    <col min="11275" max="11275" width="16" style="1" customWidth="1"/>
    <col min="11276" max="11276" width="15" style="1" customWidth="1"/>
    <col min="11277" max="11277" width="11.5703125" style="1" customWidth="1"/>
    <col min="11278" max="11278" width="13.5703125" style="1" customWidth="1"/>
    <col min="11279" max="11279" width="12.140625" style="1" customWidth="1"/>
    <col min="11280" max="11280" width="12.28515625" style="1" customWidth="1"/>
    <col min="11281" max="11281" width="12.42578125" style="1" customWidth="1"/>
    <col min="11282" max="11520" width="9.140625" style="1"/>
    <col min="11521" max="11521" width="33.5703125" style="1" customWidth="1"/>
    <col min="11522" max="11522" width="12.5703125" style="1" bestFit="1" customWidth="1"/>
    <col min="11523" max="11523" width="11.28515625" style="1" bestFit="1" customWidth="1"/>
    <col min="11524" max="11524" width="12.42578125" style="1" customWidth="1"/>
    <col min="11525" max="11525" width="16.42578125" style="1" customWidth="1"/>
    <col min="11526" max="11526" width="13.85546875" style="1" customWidth="1"/>
    <col min="11527" max="11527" width="15.7109375" style="1" customWidth="1"/>
    <col min="11528" max="11528" width="1.140625" style="1" customWidth="1"/>
    <col min="11529" max="11529" width="1.28515625" style="1" customWidth="1"/>
    <col min="11530" max="11530" width="15.28515625" style="1" customWidth="1"/>
    <col min="11531" max="11531" width="16" style="1" customWidth="1"/>
    <col min="11532" max="11532" width="15" style="1" customWidth="1"/>
    <col min="11533" max="11533" width="11.5703125" style="1" customWidth="1"/>
    <col min="11534" max="11534" width="13.5703125" style="1" customWidth="1"/>
    <col min="11535" max="11535" width="12.140625" style="1" customWidth="1"/>
    <col min="11536" max="11536" width="12.28515625" style="1" customWidth="1"/>
    <col min="11537" max="11537" width="12.42578125" style="1" customWidth="1"/>
    <col min="11538" max="11776" width="9.140625" style="1"/>
    <col min="11777" max="11777" width="33.5703125" style="1" customWidth="1"/>
    <col min="11778" max="11778" width="12.5703125" style="1" bestFit="1" customWidth="1"/>
    <col min="11779" max="11779" width="11.28515625" style="1" bestFit="1" customWidth="1"/>
    <col min="11780" max="11780" width="12.42578125" style="1" customWidth="1"/>
    <col min="11781" max="11781" width="16.42578125" style="1" customWidth="1"/>
    <col min="11782" max="11782" width="13.85546875" style="1" customWidth="1"/>
    <col min="11783" max="11783" width="15.7109375" style="1" customWidth="1"/>
    <col min="11784" max="11784" width="1.140625" style="1" customWidth="1"/>
    <col min="11785" max="11785" width="1.28515625" style="1" customWidth="1"/>
    <col min="11786" max="11786" width="15.28515625" style="1" customWidth="1"/>
    <col min="11787" max="11787" width="16" style="1" customWidth="1"/>
    <col min="11788" max="11788" width="15" style="1" customWidth="1"/>
    <col min="11789" max="11789" width="11.5703125" style="1" customWidth="1"/>
    <col min="11790" max="11790" width="13.5703125" style="1" customWidth="1"/>
    <col min="11791" max="11791" width="12.140625" style="1" customWidth="1"/>
    <col min="11792" max="11792" width="12.28515625" style="1" customWidth="1"/>
    <col min="11793" max="11793" width="12.42578125" style="1" customWidth="1"/>
    <col min="11794" max="12032" width="9.140625" style="1"/>
    <col min="12033" max="12033" width="33.5703125" style="1" customWidth="1"/>
    <col min="12034" max="12034" width="12.5703125" style="1" bestFit="1" customWidth="1"/>
    <col min="12035" max="12035" width="11.28515625" style="1" bestFit="1" customWidth="1"/>
    <col min="12036" max="12036" width="12.42578125" style="1" customWidth="1"/>
    <col min="12037" max="12037" width="16.42578125" style="1" customWidth="1"/>
    <col min="12038" max="12038" width="13.85546875" style="1" customWidth="1"/>
    <col min="12039" max="12039" width="15.7109375" style="1" customWidth="1"/>
    <col min="12040" max="12040" width="1.140625" style="1" customWidth="1"/>
    <col min="12041" max="12041" width="1.28515625" style="1" customWidth="1"/>
    <col min="12042" max="12042" width="15.28515625" style="1" customWidth="1"/>
    <col min="12043" max="12043" width="16" style="1" customWidth="1"/>
    <col min="12044" max="12044" width="15" style="1" customWidth="1"/>
    <col min="12045" max="12045" width="11.5703125" style="1" customWidth="1"/>
    <col min="12046" max="12046" width="13.5703125" style="1" customWidth="1"/>
    <col min="12047" max="12047" width="12.140625" style="1" customWidth="1"/>
    <col min="12048" max="12048" width="12.28515625" style="1" customWidth="1"/>
    <col min="12049" max="12049" width="12.42578125" style="1" customWidth="1"/>
    <col min="12050" max="12288" width="9.140625" style="1"/>
    <col min="12289" max="12289" width="33.5703125" style="1" customWidth="1"/>
    <col min="12290" max="12290" width="12.5703125" style="1" bestFit="1" customWidth="1"/>
    <col min="12291" max="12291" width="11.28515625" style="1" bestFit="1" customWidth="1"/>
    <col min="12292" max="12292" width="12.42578125" style="1" customWidth="1"/>
    <col min="12293" max="12293" width="16.42578125" style="1" customWidth="1"/>
    <col min="12294" max="12294" width="13.85546875" style="1" customWidth="1"/>
    <col min="12295" max="12295" width="15.7109375" style="1" customWidth="1"/>
    <col min="12296" max="12296" width="1.140625" style="1" customWidth="1"/>
    <col min="12297" max="12297" width="1.28515625" style="1" customWidth="1"/>
    <col min="12298" max="12298" width="15.28515625" style="1" customWidth="1"/>
    <col min="12299" max="12299" width="16" style="1" customWidth="1"/>
    <col min="12300" max="12300" width="15" style="1" customWidth="1"/>
    <col min="12301" max="12301" width="11.5703125" style="1" customWidth="1"/>
    <col min="12302" max="12302" width="13.5703125" style="1" customWidth="1"/>
    <col min="12303" max="12303" width="12.140625" style="1" customWidth="1"/>
    <col min="12304" max="12304" width="12.28515625" style="1" customWidth="1"/>
    <col min="12305" max="12305" width="12.42578125" style="1" customWidth="1"/>
    <col min="12306" max="12544" width="9.140625" style="1"/>
    <col min="12545" max="12545" width="33.5703125" style="1" customWidth="1"/>
    <col min="12546" max="12546" width="12.5703125" style="1" bestFit="1" customWidth="1"/>
    <col min="12547" max="12547" width="11.28515625" style="1" bestFit="1" customWidth="1"/>
    <col min="12548" max="12548" width="12.42578125" style="1" customWidth="1"/>
    <col min="12549" max="12549" width="16.42578125" style="1" customWidth="1"/>
    <col min="12550" max="12550" width="13.85546875" style="1" customWidth="1"/>
    <col min="12551" max="12551" width="15.7109375" style="1" customWidth="1"/>
    <col min="12552" max="12552" width="1.140625" style="1" customWidth="1"/>
    <col min="12553" max="12553" width="1.28515625" style="1" customWidth="1"/>
    <col min="12554" max="12554" width="15.28515625" style="1" customWidth="1"/>
    <col min="12555" max="12555" width="16" style="1" customWidth="1"/>
    <col min="12556" max="12556" width="15" style="1" customWidth="1"/>
    <col min="12557" max="12557" width="11.5703125" style="1" customWidth="1"/>
    <col min="12558" max="12558" width="13.5703125" style="1" customWidth="1"/>
    <col min="12559" max="12559" width="12.140625" style="1" customWidth="1"/>
    <col min="12560" max="12560" width="12.28515625" style="1" customWidth="1"/>
    <col min="12561" max="12561" width="12.42578125" style="1" customWidth="1"/>
    <col min="12562" max="12800" width="9.140625" style="1"/>
    <col min="12801" max="12801" width="33.5703125" style="1" customWidth="1"/>
    <col min="12802" max="12802" width="12.5703125" style="1" bestFit="1" customWidth="1"/>
    <col min="12803" max="12803" width="11.28515625" style="1" bestFit="1" customWidth="1"/>
    <col min="12804" max="12804" width="12.42578125" style="1" customWidth="1"/>
    <col min="12805" max="12805" width="16.42578125" style="1" customWidth="1"/>
    <col min="12806" max="12806" width="13.85546875" style="1" customWidth="1"/>
    <col min="12807" max="12807" width="15.7109375" style="1" customWidth="1"/>
    <col min="12808" max="12808" width="1.140625" style="1" customWidth="1"/>
    <col min="12809" max="12809" width="1.28515625" style="1" customWidth="1"/>
    <col min="12810" max="12810" width="15.28515625" style="1" customWidth="1"/>
    <col min="12811" max="12811" width="16" style="1" customWidth="1"/>
    <col min="12812" max="12812" width="15" style="1" customWidth="1"/>
    <col min="12813" max="12813" width="11.5703125" style="1" customWidth="1"/>
    <col min="12814" max="12814" width="13.5703125" style="1" customWidth="1"/>
    <col min="12815" max="12815" width="12.140625" style="1" customWidth="1"/>
    <col min="12816" max="12816" width="12.28515625" style="1" customWidth="1"/>
    <col min="12817" max="12817" width="12.42578125" style="1" customWidth="1"/>
    <col min="12818" max="13056" width="9.140625" style="1"/>
    <col min="13057" max="13057" width="33.5703125" style="1" customWidth="1"/>
    <col min="13058" max="13058" width="12.5703125" style="1" bestFit="1" customWidth="1"/>
    <col min="13059" max="13059" width="11.28515625" style="1" bestFit="1" customWidth="1"/>
    <col min="13060" max="13060" width="12.42578125" style="1" customWidth="1"/>
    <col min="13061" max="13061" width="16.42578125" style="1" customWidth="1"/>
    <col min="13062" max="13062" width="13.85546875" style="1" customWidth="1"/>
    <col min="13063" max="13063" width="15.7109375" style="1" customWidth="1"/>
    <col min="13064" max="13064" width="1.140625" style="1" customWidth="1"/>
    <col min="13065" max="13065" width="1.28515625" style="1" customWidth="1"/>
    <col min="13066" max="13066" width="15.28515625" style="1" customWidth="1"/>
    <col min="13067" max="13067" width="16" style="1" customWidth="1"/>
    <col min="13068" max="13068" width="15" style="1" customWidth="1"/>
    <col min="13069" max="13069" width="11.5703125" style="1" customWidth="1"/>
    <col min="13070" max="13070" width="13.5703125" style="1" customWidth="1"/>
    <col min="13071" max="13071" width="12.140625" style="1" customWidth="1"/>
    <col min="13072" max="13072" width="12.28515625" style="1" customWidth="1"/>
    <col min="13073" max="13073" width="12.42578125" style="1" customWidth="1"/>
    <col min="13074" max="13312" width="9.140625" style="1"/>
    <col min="13313" max="13313" width="33.5703125" style="1" customWidth="1"/>
    <col min="13314" max="13314" width="12.5703125" style="1" bestFit="1" customWidth="1"/>
    <col min="13315" max="13315" width="11.28515625" style="1" bestFit="1" customWidth="1"/>
    <col min="13316" max="13316" width="12.42578125" style="1" customWidth="1"/>
    <col min="13317" max="13317" width="16.42578125" style="1" customWidth="1"/>
    <col min="13318" max="13318" width="13.85546875" style="1" customWidth="1"/>
    <col min="13319" max="13319" width="15.7109375" style="1" customWidth="1"/>
    <col min="13320" max="13320" width="1.140625" style="1" customWidth="1"/>
    <col min="13321" max="13321" width="1.28515625" style="1" customWidth="1"/>
    <col min="13322" max="13322" width="15.28515625" style="1" customWidth="1"/>
    <col min="13323" max="13323" width="16" style="1" customWidth="1"/>
    <col min="13324" max="13324" width="15" style="1" customWidth="1"/>
    <col min="13325" max="13325" width="11.5703125" style="1" customWidth="1"/>
    <col min="13326" max="13326" width="13.5703125" style="1" customWidth="1"/>
    <col min="13327" max="13327" width="12.140625" style="1" customWidth="1"/>
    <col min="13328" max="13328" width="12.28515625" style="1" customWidth="1"/>
    <col min="13329" max="13329" width="12.42578125" style="1" customWidth="1"/>
    <col min="13330" max="13568" width="9.140625" style="1"/>
    <col min="13569" max="13569" width="33.5703125" style="1" customWidth="1"/>
    <col min="13570" max="13570" width="12.5703125" style="1" bestFit="1" customWidth="1"/>
    <col min="13571" max="13571" width="11.28515625" style="1" bestFit="1" customWidth="1"/>
    <col min="13572" max="13572" width="12.42578125" style="1" customWidth="1"/>
    <col min="13573" max="13573" width="16.42578125" style="1" customWidth="1"/>
    <col min="13574" max="13574" width="13.85546875" style="1" customWidth="1"/>
    <col min="13575" max="13575" width="15.7109375" style="1" customWidth="1"/>
    <col min="13576" max="13576" width="1.140625" style="1" customWidth="1"/>
    <col min="13577" max="13577" width="1.28515625" style="1" customWidth="1"/>
    <col min="13578" max="13578" width="15.28515625" style="1" customWidth="1"/>
    <col min="13579" max="13579" width="16" style="1" customWidth="1"/>
    <col min="13580" max="13580" width="15" style="1" customWidth="1"/>
    <col min="13581" max="13581" width="11.5703125" style="1" customWidth="1"/>
    <col min="13582" max="13582" width="13.5703125" style="1" customWidth="1"/>
    <col min="13583" max="13583" width="12.140625" style="1" customWidth="1"/>
    <col min="13584" max="13584" width="12.28515625" style="1" customWidth="1"/>
    <col min="13585" max="13585" width="12.42578125" style="1" customWidth="1"/>
    <col min="13586" max="13824" width="9.140625" style="1"/>
    <col min="13825" max="13825" width="33.5703125" style="1" customWidth="1"/>
    <col min="13826" max="13826" width="12.5703125" style="1" bestFit="1" customWidth="1"/>
    <col min="13827" max="13827" width="11.28515625" style="1" bestFit="1" customWidth="1"/>
    <col min="13828" max="13828" width="12.42578125" style="1" customWidth="1"/>
    <col min="13829" max="13829" width="16.42578125" style="1" customWidth="1"/>
    <col min="13830" max="13830" width="13.85546875" style="1" customWidth="1"/>
    <col min="13831" max="13831" width="15.7109375" style="1" customWidth="1"/>
    <col min="13832" max="13832" width="1.140625" style="1" customWidth="1"/>
    <col min="13833" max="13833" width="1.28515625" style="1" customWidth="1"/>
    <col min="13834" max="13834" width="15.28515625" style="1" customWidth="1"/>
    <col min="13835" max="13835" width="16" style="1" customWidth="1"/>
    <col min="13836" max="13836" width="15" style="1" customWidth="1"/>
    <col min="13837" max="13837" width="11.5703125" style="1" customWidth="1"/>
    <col min="13838" max="13838" width="13.5703125" style="1" customWidth="1"/>
    <col min="13839" max="13839" width="12.140625" style="1" customWidth="1"/>
    <col min="13840" max="13840" width="12.28515625" style="1" customWidth="1"/>
    <col min="13841" max="13841" width="12.42578125" style="1" customWidth="1"/>
    <col min="13842" max="14080" width="9.140625" style="1"/>
    <col min="14081" max="14081" width="33.5703125" style="1" customWidth="1"/>
    <col min="14082" max="14082" width="12.5703125" style="1" bestFit="1" customWidth="1"/>
    <col min="14083" max="14083" width="11.28515625" style="1" bestFit="1" customWidth="1"/>
    <col min="14084" max="14084" width="12.42578125" style="1" customWidth="1"/>
    <col min="14085" max="14085" width="16.42578125" style="1" customWidth="1"/>
    <col min="14086" max="14086" width="13.85546875" style="1" customWidth="1"/>
    <col min="14087" max="14087" width="15.7109375" style="1" customWidth="1"/>
    <col min="14088" max="14088" width="1.140625" style="1" customWidth="1"/>
    <col min="14089" max="14089" width="1.28515625" style="1" customWidth="1"/>
    <col min="14090" max="14090" width="15.28515625" style="1" customWidth="1"/>
    <col min="14091" max="14091" width="16" style="1" customWidth="1"/>
    <col min="14092" max="14092" width="15" style="1" customWidth="1"/>
    <col min="14093" max="14093" width="11.5703125" style="1" customWidth="1"/>
    <col min="14094" max="14094" width="13.5703125" style="1" customWidth="1"/>
    <col min="14095" max="14095" width="12.140625" style="1" customWidth="1"/>
    <col min="14096" max="14096" width="12.28515625" style="1" customWidth="1"/>
    <col min="14097" max="14097" width="12.42578125" style="1" customWidth="1"/>
    <col min="14098" max="14336" width="9.140625" style="1"/>
    <col min="14337" max="14337" width="33.5703125" style="1" customWidth="1"/>
    <col min="14338" max="14338" width="12.5703125" style="1" bestFit="1" customWidth="1"/>
    <col min="14339" max="14339" width="11.28515625" style="1" bestFit="1" customWidth="1"/>
    <col min="14340" max="14340" width="12.42578125" style="1" customWidth="1"/>
    <col min="14341" max="14341" width="16.42578125" style="1" customWidth="1"/>
    <col min="14342" max="14342" width="13.85546875" style="1" customWidth="1"/>
    <col min="14343" max="14343" width="15.7109375" style="1" customWidth="1"/>
    <col min="14344" max="14344" width="1.140625" style="1" customWidth="1"/>
    <col min="14345" max="14345" width="1.28515625" style="1" customWidth="1"/>
    <col min="14346" max="14346" width="15.28515625" style="1" customWidth="1"/>
    <col min="14347" max="14347" width="16" style="1" customWidth="1"/>
    <col min="14348" max="14348" width="15" style="1" customWidth="1"/>
    <col min="14349" max="14349" width="11.5703125" style="1" customWidth="1"/>
    <col min="14350" max="14350" width="13.5703125" style="1" customWidth="1"/>
    <col min="14351" max="14351" width="12.140625" style="1" customWidth="1"/>
    <col min="14352" max="14352" width="12.28515625" style="1" customWidth="1"/>
    <col min="14353" max="14353" width="12.42578125" style="1" customWidth="1"/>
    <col min="14354" max="14592" width="9.140625" style="1"/>
    <col min="14593" max="14593" width="33.5703125" style="1" customWidth="1"/>
    <col min="14594" max="14594" width="12.5703125" style="1" bestFit="1" customWidth="1"/>
    <col min="14595" max="14595" width="11.28515625" style="1" bestFit="1" customWidth="1"/>
    <col min="14596" max="14596" width="12.42578125" style="1" customWidth="1"/>
    <col min="14597" max="14597" width="16.42578125" style="1" customWidth="1"/>
    <col min="14598" max="14598" width="13.85546875" style="1" customWidth="1"/>
    <col min="14599" max="14599" width="15.7109375" style="1" customWidth="1"/>
    <col min="14600" max="14600" width="1.140625" style="1" customWidth="1"/>
    <col min="14601" max="14601" width="1.28515625" style="1" customWidth="1"/>
    <col min="14602" max="14602" width="15.28515625" style="1" customWidth="1"/>
    <col min="14603" max="14603" width="16" style="1" customWidth="1"/>
    <col min="14604" max="14604" width="15" style="1" customWidth="1"/>
    <col min="14605" max="14605" width="11.5703125" style="1" customWidth="1"/>
    <col min="14606" max="14606" width="13.5703125" style="1" customWidth="1"/>
    <col min="14607" max="14607" width="12.140625" style="1" customWidth="1"/>
    <col min="14608" max="14608" width="12.28515625" style="1" customWidth="1"/>
    <col min="14609" max="14609" width="12.42578125" style="1" customWidth="1"/>
    <col min="14610" max="14848" width="9.140625" style="1"/>
    <col min="14849" max="14849" width="33.5703125" style="1" customWidth="1"/>
    <col min="14850" max="14850" width="12.5703125" style="1" bestFit="1" customWidth="1"/>
    <col min="14851" max="14851" width="11.28515625" style="1" bestFit="1" customWidth="1"/>
    <col min="14852" max="14852" width="12.42578125" style="1" customWidth="1"/>
    <col min="14853" max="14853" width="16.42578125" style="1" customWidth="1"/>
    <col min="14854" max="14854" width="13.85546875" style="1" customWidth="1"/>
    <col min="14855" max="14855" width="15.7109375" style="1" customWidth="1"/>
    <col min="14856" max="14856" width="1.140625" style="1" customWidth="1"/>
    <col min="14857" max="14857" width="1.28515625" style="1" customWidth="1"/>
    <col min="14858" max="14858" width="15.28515625" style="1" customWidth="1"/>
    <col min="14859" max="14859" width="16" style="1" customWidth="1"/>
    <col min="14860" max="14860" width="15" style="1" customWidth="1"/>
    <col min="14861" max="14861" width="11.5703125" style="1" customWidth="1"/>
    <col min="14862" max="14862" width="13.5703125" style="1" customWidth="1"/>
    <col min="14863" max="14863" width="12.140625" style="1" customWidth="1"/>
    <col min="14864" max="14864" width="12.28515625" style="1" customWidth="1"/>
    <col min="14865" max="14865" width="12.42578125" style="1" customWidth="1"/>
    <col min="14866" max="15104" width="9.140625" style="1"/>
    <col min="15105" max="15105" width="33.5703125" style="1" customWidth="1"/>
    <col min="15106" max="15106" width="12.5703125" style="1" bestFit="1" customWidth="1"/>
    <col min="15107" max="15107" width="11.28515625" style="1" bestFit="1" customWidth="1"/>
    <col min="15108" max="15108" width="12.42578125" style="1" customWidth="1"/>
    <col min="15109" max="15109" width="16.42578125" style="1" customWidth="1"/>
    <col min="15110" max="15110" width="13.85546875" style="1" customWidth="1"/>
    <col min="15111" max="15111" width="15.7109375" style="1" customWidth="1"/>
    <col min="15112" max="15112" width="1.140625" style="1" customWidth="1"/>
    <col min="15113" max="15113" width="1.28515625" style="1" customWidth="1"/>
    <col min="15114" max="15114" width="15.28515625" style="1" customWidth="1"/>
    <col min="15115" max="15115" width="16" style="1" customWidth="1"/>
    <col min="15116" max="15116" width="15" style="1" customWidth="1"/>
    <col min="15117" max="15117" width="11.5703125" style="1" customWidth="1"/>
    <col min="15118" max="15118" width="13.5703125" style="1" customWidth="1"/>
    <col min="15119" max="15119" width="12.140625" style="1" customWidth="1"/>
    <col min="15120" max="15120" width="12.28515625" style="1" customWidth="1"/>
    <col min="15121" max="15121" width="12.42578125" style="1" customWidth="1"/>
    <col min="15122" max="15360" width="9.140625" style="1"/>
    <col min="15361" max="15361" width="33.5703125" style="1" customWidth="1"/>
    <col min="15362" max="15362" width="12.5703125" style="1" bestFit="1" customWidth="1"/>
    <col min="15363" max="15363" width="11.28515625" style="1" bestFit="1" customWidth="1"/>
    <col min="15364" max="15364" width="12.42578125" style="1" customWidth="1"/>
    <col min="15365" max="15365" width="16.42578125" style="1" customWidth="1"/>
    <col min="15366" max="15366" width="13.85546875" style="1" customWidth="1"/>
    <col min="15367" max="15367" width="15.7109375" style="1" customWidth="1"/>
    <col min="15368" max="15368" width="1.140625" style="1" customWidth="1"/>
    <col min="15369" max="15369" width="1.28515625" style="1" customWidth="1"/>
    <col min="15370" max="15370" width="15.28515625" style="1" customWidth="1"/>
    <col min="15371" max="15371" width="16" style="1" customWidth="1"/>
    <col min="15372" max="15372" width="15" style="1" customWidth="1"/>
    <col min="15373" max="15373" width="11.5703125" style="1" customWidth="1"/>
    <col min="15374" max="15374" width="13.5703125" style="1" customWidth="1"/>
    <col min="15375" max="15375" width="12.140625" style="1" customWidth="1"/>
    <col min="15376" max="15376" width="12.28515625" style="1" customWidth="1"/>
    <col min="15377" max="15377" width="12.42578125" style="1" customWidth="1"/>
    <col min="15378" max="15616" width="9.140625" style="1"/>
    <col min="15617" max="15617" width="33.5703125" style="1" customWidth="1"/>
    <col min="15618" max="15618" width="12.5703125" style="1" bestFit="1" customWidth="1"/>
    <col min="15619" max="15619" width="11.28515625" style="1" bestFit="1" customWidth="1"/>
    <col min="15620" max="15620" width="12.42578125" style="1" customWidth="1"/>
    <col min="15621" max="15621" width="16.42578125" style="1" customWidth="1"/>
    <col min="15622" max="15622" width="13.85546875" style="1" customWidth="1"/>
    <col min="15623" max="15623" width="15.7109375" style="1" customWidth="1"/>
    <col min="15624" max="15624" width="1.140625" style="1" customWidth="1"/>
    <col min="15625" max="15625" width="1.28515625" style="1" customWidth="1"/>
    <col min="15626" max="15626" width="15.28515625" style="1" customWidth="1"/>
    <col min="15627" max="15627" width="16" style="1" customWidth="1"/>
    <col min="15628" max="15628" width="15" style="1" customWidth="1"/>
    <col min="15629" max="15629" width="11.5703125" style="1" customWidth="1"/>
    <col min="15630" max="15630" width="13.5703125" style="1" customWidth="1"/>
    <col min="15631" max="15631" width="12.140625" style="1" customWidth="1"/>
    <col min="15632" max="15632" width="12.28515625" style="1" customWidth="1"/>
    <col min="15633" max="15633" width="12.42578125" style="1" customWidth="1"/>
    <col min="15634" max="15872" width="9.140625" style="1"/>
    <col min="15873" max="15873" width="33.5703125" style="1" customWidth="1"/>
    <col min="15874" max="15874" width="12.5703125" style="1" bestFit="1" customWidth="1"/>
    <col min="15875" max="15875" width="11.28515625" style="1" bestFit="1" customWidth="1"/>
    <col min="15876" max="15876" width="12.42578125" style="1" customWidth="1"/>
    <col min="15877" max="15877" width="16.42578125" style="1" customWidth="1"/>
    <col min="15878" max="15878" width="13.85546875" style="1" customWidth="1"/>
    <col min="15879" max="15879" width="15.7109375" style="1" customWidth="1"/>
    <col min="15880" max="15880" width="1.140625" style="1" customWidth="1"/>
    <col min="15881" max="15881" width="1.28515625" style="1" customWidth="1"/>
    <col min="15882" max="15882" width="15.28515625" style="1" customWidth="1"/>
    <col min="15883" max="15883" width="16" style="1" customWidth="1"/>
    <col min="15884" max="15884" width="15" style="1" customWidth="1"/>
    <col min="15885" max="15885" width="11.5703125" style="1" customWidth="1"/>
    <col min="15886" max="15886" width="13.5703125" style="1" customWidth="1"/>
    <col min="15887" max="15887" width="12.140625" style="1" customWidth="1"/>
    <col min="15888" max="15888" width="12.28515625" style="1" customWidth="1"/>
    <col min="15889" max="15889" width="12.42578125" style="1" customWidth="1"/>
    <col min="15890" max="16128" width="9.140625" style="1"/>
    <col min="16129" max="16129" width="33.5703125" style="1" customWidth="1"/>
    <col min="16130" max="16130" width="12.5703125" style="1" bestFit="1" customWidth="1"/>
    <col min="16131" max="16131" width="11.28515625" style="1" bestFit="1" customWidth="1"/>
    <col min="16132" max="16132" width="12.42578125" style="1" customWidth="1"/>
    <col min="16133" max="16133" width="16.42578125" style="1" customWidth="1"/>
    <col min="16134" max="16134" width="13.85546875" style="1" customWidth="1"/>
    <col min="16135" max="16135" width="15.7109375" style="1" customWidth="1"/>
    <col min="16136" max="16136" width="1.140625" style="1" customWidth="1"/>
    <col min="16137" max="16137" width="1.28515625" style="1" customWidth="1"/>
    <col min="16138" max="16138" width="15.28515625" style="1" customWidth="1"/>
    <col min="16139" max="16139" width="16" style="1" customWidth="1"/>
    <col min="16140" max="16140" width="15" style="1" customWidth="1"/>
    <col min="16141" max="16141" width="11.5703125" style="1" customWidth="1"/>
    <col min="16142" max="16142" width="13.5703125" style="1" customWidth="1"/>
    <col min="16143" max="16143" width="12.140625" style="1" customWidth="1"/>
    <col min="16144" max="16144" width="12.28515625" style="1" customWidth="1"/>
    <col min="16145" max="16145" width="12.42578125" style="1" customWidth="1"/>
    <col min="16146" max="16384" width="9.140625" style="1"/>
  </cols>
  <sheetData>
    <row r="1" spans="1:18" ht="21" x14ac:dyDescent="0.35">
      <c r="A1" s="80" t="s">
        <v>0</v>
      </c>
      <c r="B1" s="80"/>
      <c r="C1" s="81"/>
      <c r="D1" s="81"/>
      <c r="E1" s="81"/>
      <c r="F1" s="81"/>
      <c r="G1" s="83"/>
      <c r="H1" s="81"/>
      <c r="I1" s="81"/>
      <c r="J1" s="83"/>
      <c r="K1" s="82"/>
      <c r="L1" s="81"/>
      <c r="M1" s="82"/>
      <c r="N1" s="81"/>
      <c r="O1" s="82"/>
      <c r="P1" s="84"/>
      <c r="Q1" s="56"/>
      <c r="R1" s="54"/>
    </row>
    <row r="2" spans="1:18" s="5" customFormat="1" ht="21.75" thickBot="1" x14ac:dyDescent="0.4">
      <c r="A2" s="5" t="s">
        <v>170</v>
      </c>
      <c r="B2" s="66" t="s">
        <v>129</v>
      </c>
      <c r="C2" s="2"/>
      <c r="D2" s="60"/>
      <c r="E2" s="3"/>
      <c r="F2" s="3"/>
      <c r="G2" s="3"/>
      <c r="H2" s="3"/>
      <c r="I2" s="3"/>
      <c r="J2" s="3"/>
      <c r="K2" s="70"/>
      <c r="L2" s="3"/>
      <c r="M2" s="77"/>
      <c r="N2" s="2"/>
      <c r="O2" s="70"/>
      <c r="P2" s="2"/>
      <c r="Q2" s="2"/>
      <c r="R2" s="4"/>
    </row>
    <row r="3" spans="1:18" s="5" customFormat="1" ht="21.75" thickBot="1" x14ac:dyDescent="0.4">
      <c r="A3" s="219"/>
      <c r="B3" s="66"/>
      <c r="C3" s="223" t="s">
        <v>168</v>
      </c>
      <c r="D3" s="224"/>
      <c r="E3" s="225"/>
      <c r="F3" s="225"/>
      <c r="G3" s="225"/>
      <c r="H3" s="225"/>
      <c r="I3" s="225"/>
      <c r="J3" s="237"/>
      <c r="K3" s="238"/>
      <c r="L3" s="2"/>
      <c r="M3" s="77"/>
      <c r="N3" s="2"/>
      <c r="O3" s="70"/>
      <c r="P3" s="2"/>
      <c r="Q3" s="2"/>
      <c r="R3" s="4"/>
    </row>
    <row r="4" spans="1:18" s="6" customFormat="1" ht="45" x14ac:dyDescent="0.25">
      <c r="A4" s="116"/>
      <c r="B4" s="116"/>
      <c r="C4" s="117" t="s">
        <v>100</v>
      </c>
      <c r="D4" s="118" t="s">
        <v>101</v>
      </c>
      <c r="E4" s="117" t="s">
        <v>102</v>
      </c>
      <c r="F4" s="118" t="s">
        <v>103</v>
      </c>
      <c r="G4" s="117" t="s">
        <v>104</v>
      </c>
      <c r="H4" s="118" t="s">
        <v>105</v>
      </c>
      <c r="I4" s="119" t="s">
        <v>99</v>
      </c>
      <c r="J4" s="117" t="s">
        <v>106</v>
      </c>
      <c r="K4" s="229"/>
      <c r="L4" s="228" t="s">
        <v>130</v>
      </c>
      <c r="M4" s="8"/>
      <c r="N4" s="228" t="s">
        <v>107</v>
      </c>
      <c r="O4" s="7"/>
      <c r="P4" s="240" t="s">
        <v>108</v>
      </c>
      <c r="Q4" s="85"/>
    </row>
    <row r="5" spans="1:18" s="5" customFormat="1" ht="21" x14ac:dyDescent="0.35">
      <c r="A5" s="120" t="s">
        <v>120</v>
      </c>
      <c r="B5" s="121"/>
      <c r="C5" s="122"/>
      <c r="D5" s="123"/>
      <c r="E5" s="123"/>
      <c r="F5" s="123"/>
      <c r="G5" s="123"/>
      <c r="H5" s="123"/>
      <c r="I5" s="121"/>
      <c r="J5" s="122"/>
      <c r="K5" s="13"/>
      <c r="L5" s="12"/>
      <c r="M5" s="13"/>
      <c r="N5" s="10"/>
      <c r="O5" s="11"/>
      <c r="P5" s="14"/>
      <c r="Q5" s="16"/>
    </row>
    <row r="6" spans="1:18" s="5" customFormat="1" x14ac:dyDescent="0.25">
      <c r="A6" s="121" t="s">
        <v>98</v>
      </c>
      <c r="B6" s="124" t="s">
        <v>2</v>
      </c>
      <c r="C6" s="125"/>
      <c r="D6" s="126"/>
      <c r="E6" s="121"/>
      <c r="F6" s="126"/>
      <c r="G6" s="126"/>
      <c r="H6" s="127"/>
      <c r="I6" s="121"/>
      <c r="J6" s="121"/>
      <c r="K6" s="61"/>
      <c r="M6" s="61"/>
      <c r="O6" s="62"/>
      <c r="Q6" s="16"/>
    </row>
    <row r="7" spans="1:18" s="5" customFormat="1" x14ac:dyDescent="0.25">
      <c r="A7" s="128" t="s">
        <v>3</v>
      </c>
      <c r="B7" s="121" t="s">
        <v>111</v>
      </c>
      <c r="C7" s="121"/>
      <c r="D7" s="121"/>
      <c r="E7" s="121"/>
      <c r="F7" s="121"/>
      <c r="G7" s="121"/>
      <c r="H7" s="127"/>
      <c r="I7" s="121"/>
      <c r="J7" s="121"/>
      <c r="K7" s="61"/>
      <c r="M7" s="61"/>
      <c r="O7" s="61"/>
      <c r="Q7" s="16"/>
    </row>
    <row r="8" spans="1:18" s="5" customFormat="1" x14ac:dyDescent="0.25">
      <c r="A8" s="121" t="s">
        <v>4</v>
      </c>
      <c r="B8" s="121" t="s">
        <v>109</v>
      </c>
      <c r="C8" s="129"/>
      <c r="D8" s="129"/>
      <c r="E8" s="121"/>
      <c r="F8" s="129"/>
      <c r="G8" s="129"/>
      <c r="H8" s="130"/>
      <c r="I8" s="121"/>
      <c r="J8" s="129"/>
      <c r="K8" s="31"/>
      <c r="L8" s="20">
        <f>SUM(D8,F8,H8)</f>
        <v>0</v>
      </c>
      <c r="M8" s="31"/>
      <c r="N8" s="22">
        <f>SUM(C8,E8,G8,J8)</f>
        <v>0</v>
      </c>
      <c r="O8" s="31"/>
      <c r="P8" s="17">
        <f>L8+N8</f>
        <v>0</v>
      </c>
      <c r="Q8" s="16"/>
    </row>
    <row r="9" spans="1:18" s="5" customFormat="1" x14ac:dyDescent="0.25">
      <c r="A9" s="121" t="s">
        <v>7</v>
      </c>
      <c r="B9" s="121" t="s">
        <v>109</v>
      </c>
      <c r="C9" s="129"/>
      <c r="D9" s="129"/>
      <c r="E9" s="121"/>
      <c r="F9" s="129"/>
      <c r="G9" s="129"/>
      <c r="H9" s="130"/>
      <c r="I9" s="121"/>
      <c r="J9" s="129"/>
      <c r="K9" s="31"/>
      <c r="L9" s="20">
        <f>SUM(D9,F9,H9)</f>
        <v>0</v>
      </c>
      <c r="M9" s="31"/>
      <c r="N9" s="21">
        <f>SUM(C9,E9,G9,J9)</f>
        <v>0</v>
      </c>
      <c r="O9" s="31"/>
      <c r="P9" s="17">
        <f>L9+N9</f>
        <v>0</v>
      </c>
      <c r="Q9" s="16"/>
    </row>
    <row r="10" spans="1:18" s="5" customFormat="1" x14ac:dyDescent="0.25">
      <c r="A10" s="131" t="s">
        <v>5</v>
      </c>
      <c r="B10" s="121" t="s">
        <v>109</v>
      </c>
      <c r="C10" s="243">
        <f t="shared" ref="C10:J10" si="0">SUM(C8:C9)</f>
        <v>0</v>
      </c>
      <c r="D10" s="243">
        <f t="shared" si="0"/>
        <v>0</v>
      </c>
      <c r="E10" s="243">
        <f t="shared" si="0"/>
        <v>0</v>
      </c>
      <c r="F10" s="243">
        <f t="shared" si="0"/>
        <v>0</v>
      </c>
      <c r="G10" s="243">
        <f t="shared" si="0"/>
        <v>0</v>
      </c>
      <c r="H10" s="243">
        <f t="shared" si="0"/>
        <v>0</v>
      </c>
      <c r="I10" s="243">
        <f t="shared" si="0"/>
        <v>0</v>
      </c>
      <c r="J10" s="243">
        <f t="shared" si="0"/>
        <v>0</v>
      </c>
      <c r="K10" s="31"/>
      <c r="L10" s="94">
        <f>SUM(D10,F10,H10)</f>
        <v>0</v>
      </c>
      <c r="M10" s="31"/>
      <c r="N10" s="23">
        <f>SUM(C10,E10,G10,J10)</f>
        <v>0</v>
      </c>
      <c r="O10" s="31"/>
      <c r="P10" s="23">
        <f>L10+N10</f>
        <v>0</v>
      </c>
      <c r="Q10" s="16"/>
    </row>
    <row r="11" spans="1:18" s="5" customFormat="1" x14ac:dyDescent="0.25">
      <c r="A11" s="133" t="s">
        <v>6</v>
      </c>
      <c r="B11" s="121"/>
      <c r="C11" s="129"/>
      <c r="D11" s="121"/>
      <c r="E11" s="121"/>
      <c r="F11" s="121"/>
      <c r="G11" s="121"/>
      <c r="H11" s="127"/>
      <c r="I11" s="121"/>
      <c r="J11" s="129"/>
      <c r="K11" s="31"/>
      <c r="L11" s="19"/>
      <c r="M11" s="74"/>
      <c r="N11" s="19"/>
      <c r="O11" s="61"/>
      <c r="P11" s="17"/>
      <c r="Q11" s="16"/>
    </row>
    <row r="12" spans="1:18" s="5" customFormat="1" x14ac:dyDescent="0.25">
      <c r="A12" s="121" t="s">
        <v>7</v>
      </c>
      <c r="B12" s="121" t="s">
        <v>110</v>
      </c>
      <c r="C12" s="129"/>
      <c r="D12" s="121"/>
      <c r="E12" s="121"/>
      <c r="F12" s="129"/>
      <c r="G12" s="129"/>
      <c r="H12" s="130"/>
      <c r="I12" s="121"/>
      <c r="J12" s="129"/>
      <c r="K12" s="31"/>
      <c r="L12" s="20">
        <f>SUM(D12,F12,H12,I12)</f>
        <v>0</v>
      </c>
      <c r="M12" s="31"/>
      <c r="N12" s="20">
        <f>SUM(C12,E12,G12,J12)</f>
        <v>0</v>
      </c>
      <c r="O12" s="31"/>
      <c r="P12" s="17">
        <f>L12+N12</f>
        <v>0</v>
      </c>
      <c r="Q12" s="16"/>
    </row>
    <row r="13" spans="1:18" s="5" customFormat="1" x14ac:dyDescent="0.25">
      <c r="A13" s="121" t="s">
        <v>8</v>
      </c>
      <c r="B13" s="127" t="s">
        <v>110</v>
      </c>
      <c r="C13" s="129"/>
      <c r="D13" s="121"/>
      <c r="E13" s="121"/>
      <c r="F13" s="129"/>
      <c r="G13" s="129"/>
      <c r="H13" s="130"/>
      <c r="I13" s="121"/>
      <c r="J13" s="129"/>
      <c r="K13" s="31"/>
      <c r="L13" s="20">
        <f>SUM(D13,F13,H13,I13)</f>
        <v>0</v>
      </c>
      <c r="M13" s="31"/>
      <c r="N13" s="20">
        <f>SUM(C13,E13,G13,J13)</f>
        <v>0</v>
      </c>
      <c r="O13" s="61"/>
      <c r="P13" s="17">
        <f>L13+N13</f>
        <v>0</v>
      </c>
      <c r="Q13" s="16"/>
    </row>
    <row r="14" spans="1:18" s="5" customFormat="1" x14ac:dyDescent="0.25">
      <c r="A14" s="134" t="s">
        <v>9</v>
      </c>
      <c r="B14" s="121" t="s">
        <v>110</v>
      </c>
      <c r="C14" s="244">
        <f t="shared" ref="C14:J14" si="1">SUM(C12:C13)</f>
        <v>0</v>
      </c>
      <c r="D14" s="244">
        <f t="shared" si="1"/>
        <v>0</v>
      </c>
      <c r="E14" s="244">
        <f t="shared" si="1"/>
        <v>0</v>
      </c>
      <c r="F14" s="244">
        <f t="shared" si="1"/>
        <v>0</v>
      </c>
      <c r="G14" s="244">
        <f t="shared" si="1"/>
        <v>0</v>
      </c>
      <c r="H14" s="244">
        <f t="shared" si="1"/>
        <v>0</v>
      </c>
      <c r="I14" s="244">
        <f t="shared" si="1"/>
        <v>0</v>
      </c>
      <c r="J14" s="244">
        <f t="shared" si="1"/>
        <v>0</v>
      </c>
      <c r="K14" s="62"/>
      <c r="L14" s="95">
        <f>SUM(D14,F14,H14,I14)</f>
        <v>0</v>
      </c>
      <c r="M14" s="62"/>
      <c r="N14" s="25">
        <f>SUM(C14,E14,G14,J14)</f>
        <v>0</v>
      </c>
      <c r="O14" s="62"/>
      <c r="P14" s="25">
        <f>L14+N14</f>
        <v>0</v>
      </c>
      <c r="Q14" s="16"/>
    </row>
    <row r="15" spans="1:18" s="5" customFormat="1" x14ac:dyDescent="0.25">
      <c r="A15" s="136" t="s">
        <v>10</v>
      </c>
      <c r="B15" s="121"/>
      <c r="C15" s="129"/>
      <c r="D15" s="121"/>
      <c r="E15" s="121"/>
      <c r="F15" s="121"/>
      <c r="G15" s="121"/>
      <c r="H15" s="127"/>
      <c r="I15" s="121"/>
      <c r="J15" s="129"/>
      <c r="K15" s="31"/>
      <c r="L15" s="20"/>
      <c r="M15" s="31"/>
      <c r="N15" s="20"/>
      <c r="O15" s="61"/>
      <c r="Q15" s="16"/>
    </row>
    <row r="16" spans="1:18" s="5" customFormat="1" x14ac:dyDescent="0.25">
      <c r="A16" s="121" t="s">
        <v>11</v>
      </c>
      <c r="B16" s="127" t="s">
        <v>124</v>
      </c>
      <c r="C16" s="129"/>
      <c r="D16" s="137"/>
      <c r="E16" s="121"/>
      <c r="F16" s="137"/>
      <c r="G16" s="137"/>
      <c r="H16" s="130"/>
      <c r="I16" s="130"/>
      <c r="J16" s="129"/>
      <c r="K16" s="31"/>
      <c r="L16" s="20">
        <f>SUM(D16,F16,H16)</f>
        <v>0</v>
      </c>
      <c r="M16" s="31"/>
      <c r="N16" s="20">
        <f>SUM(C16,E16,G16,J16)</f>
        <v>0</v>
      </c>
      <c r="O16" s="72"/>
      <c r="P16" s="17">
        <f>L16+N16</f>
        <v>0</v>
      </c>
      <c r="Q16" s="16"/>
    </row>
    <row r="17" spans="1:17" s="5" customFormat="1" x14ac:dyDescent="0.25">
      <c r="A17" s="138" t="s">
        <v>12</v>
      </c>
      <c r="B17" s="121" t="s">
        <v>124</v>
      </c>
      <c r="C17" s="243">
        <f t="shared" ref="C17:J17" si="2">SUM(C16)</f>
        <v>0</v>
      </c>
      <c r="D17" s="243">
        <f t="shared" si="2"/>
        <v>0</v>
      </c>
      <c r="E17" s="243">
        <f t="shared" si="2"/>
        <v>0</v>
      </c>
      <c r="F17" s="243">
        <f t="shared" si="2"/>
        <v>0</v>
      </c>
      <c r="G17" s="243">
        <f t="shared" si="2"/>
        <v>0</v>
      </c>
      <c r="H17" s="243">
        <f t="shared" si="2"/>
        <v>0</v>
      </c>
      <c r="I17" s="243">
        <f t="shared" si="2"/>
        <v>0</v>
      </c>
      <c r="J17" s="243">
        <f t="shared" si="2"/>
        <v>0</v>
      </c>
      <c r="K17" s="31"/>
      <c r="L17" s="24">
        <f>SUM(D17,F17,H17)</f>
        <v>0</v>
      </c>
      <c r="M17" s="31"/>
      <c r="N17" s="23">
        <f>SUM(C17,E17,G17,J17)</f>
        <v>0</v>
      </c>
      <c r="O17" s="31"/>
      <c r="P17" s="23">
        <f>L17+N17</f>
        <v>0</v>
      </c>
      <c r="Q17" s="16"/>
    </row>
    <row r="18" spans="1:17" s="5" customFormat="1" x14ac:dyDescent="0.25">
      <c r="A18" s="139" t="s">
        <v>13</v>
      </c>
      <c r="B18" s="121"/>
      <c r="C18" s="129"/>
      <c r="D18" s="121"/>
      <c r="E18" s="160"/>
      <c r="F18" s="121"/>
      <c r="G18" s="121"/>
      <c r="H18" s="127"/>
      <c r="I18" s="121"/>
      <c r="J18" s="129"/>
      <c r="K18" s="31"/>
      <c r="L18" s="20"/>
      <c r="M18" s="31"/>
      <c r="N18" s="20"/>
      <c r="O18" s="61"/>
      <c r="Q18" s="16"/>
    </row>
    <row r="19" spans="1:17" s="5" customFormat="1" x14ac:dyDescent="0.25">
      <c r="A19" s="127" t="s">
        <v>14</v>
      </c>
      <c r="B19" s="127" t="s">
        <v>125</v>
      </c>
      <c r="C19" s="129"/>
      <c r="D19" s="129"/>
      <c r="E19" s="145"/>
      <c r="F19" s="129"/>
      <c r="G19" s="129"/>
      <c r="H19" s="140"/>
      <c r="I19" s="121"/>
      <c r="J19" s="129"/>
      <c r="K19" s="31"/>
      <c r="L19" s="20">
        <f>SUM(D19,F19,H19)</f>
        <v>0</v>
      </c>
      <c r="M19" s="31"/>
      <c r="N19" s="20">
        <f>SUM(C19,E19,G19,J19)</f>
        <v>0</v>
      </c>
      <c r="O19" s="31"/>
      <c r="P19" s="20">
        <f>L19+N19</f>
        <v>0</v>
      </c>
      <c r="Q19" s="16"/>
    </row>
    <row r="20" spans="1:17" s="5" customFormat="1" x14ac:dyDescent="0.25">
      <c r="A20" s="141" t="s">
        <v>15</v>
      </c>
      <c r="B20" s="121" t="s">
        <v>125</v>
      </c>
      <c r="C20" s="243">
        <f t="shared" ref="C20:J20" si="3">SUM(C19)</f>
        <v>0</v>
      </c>
      <c r="D20" s="243">
        <f t="shared" si="3"/>
        <v>0</v>
      </c>
      <c r="E20" s="243">
        <f>SUM(E19)</f>
        <v>0</v>
      </c>
      <c r="F20" s="243">
        <f t="shared" si="3"/>
        <v>0</v>
      </c>
      <c r="G20" s="243">
        <f t="shared" si="3"/>
        <v>0</v>
      </c>
      <c r="H20" s="243">
        <f t="shared" si="3"/>
        <v>0</v>
      </c>
      <c r="I20" s="243">
        <f t="shared" si="3"/>
        <v>0</v>
      </c>
      <c r="J20" s="243">
        <f t="shared" si="3"/>
        <v>0</v>
      </c>
      <c r="K20" s="31"/>
      <c r="L20" s="97">
        <f>SUM(D20,F20,H20)</f>
        <v>0</v>
      </c>
      <c r="M20" s="31"/>
      <c r="N20" s="23">
        <f>SUM(C20,E20,G20,J20)</f>
        <v>0</v>
      </c>
      <c r="O20" s="31"/>
      <c r="P20" s="23">
        <f>L20+N20</f>
        <v>0</v>
      </c>
      <c r="Q20" s="16"/>
    </row>
    <row r="21" spans="1:17" s="5" customFormat="1" x14ac:dyDescent="0.25">
      <c r="A21" s="142" t="s">
        <v>16</v>
      </c>
      <c r="B21" s="121"/>
      <c r="C21" s="129"/>
      <c r="D21" s="121"/>
      <c r="E21" s="121"/>
      <c r="F21" s="121"/>
      <c r="G21" s="121"/>
      <c r="H21" s="127"/>
      <c r="I21" s="121"/>
      <c r="J21" s="129"/>
      <c r="K21" s="31"/>
      <c r="L21" s="20"/>
      <c r="M21" s="31"/>
      <c r="N21" s="20"/>
      <c r="O21" s="61"/>
      <c r="Q21" s="16"/>
    </row>
    <row r="22" spans="1:17" x14ac:dyDescent="0.25">
      <c r="A22" s="121" t="s">
        <v>17</v>
      </c>
      <c r="B22" s="127" t="s">
        <v>126</v>
      </c>
      <c r="C22" s="143"/>
      <c r="D22" s="143"/>
      <c r="E22" s="143"/>
      <c r="F22" s="143"/>
      <c r="G22" s="143"/>
      <c r="H22" s="144"/>
      <c r="I22" s="143"/>
      <c r="J22" s="143"/>
      <c r="K22" s="61"/>
      <c r="L22" s="30">
        <f>SUM(D22,F22,H22)</f>
        <v>0</v>
      </c>
      <c r="M22" s="62"/>
      <c r="N22" s="30">
        <f>SUM(C22,E22,G22,J22)</f>
        <v>0</v>
      </c>
      <c r="O22" s="61"/>
      <c r="P22" s="30">
        <f>L22+N22</f>
        <v>0</v>
      </c>
      <c r="Q22" s="16"/>
    </row>
    <row r="23" spans="1:17" s="5" customFormat="1" x14ac:dyDescent="0.25">
      <c r="A23" s="121" t="s">
        <v>18</v>
      </c>
      <c r="B23" s="127" t="s">
        <v>126</v>
      </c>
      <c r="C23" s="140"/>
      <c r="D23" s="140"/>
      <c r="E23" s="140"/>
      <c r="F23" s="140"/>
      <c r="G23" s="143"/>
      <c r="H23" s="144"/>
      <c r="I23" s="144"/>
      <c r="J23" s="140"/>
      <c r="K23" s="31"/>
      <c r="L23" s="22">
        <f>SUM(D23,F23,H23)</f>
        <v>0</v>
      </c>
      <c r="M23" s="31"/>
      <c r="N23" s="30">
        <f>SUM(C23,E23,G23,J23)</f>
        <v>0</v>
      </c>
      <c r="O23" s="31"/>
      <c r="P23" s="30">
        <f>L23+N23</f>
        <v>0</v>
      </c>
      <c r="Q23" s="16"/>
    </row>
    <row r="24" spans="1:17" s="5" customFormat="1" x14ac:dyDescent="0.25">
      <c r="A24" s="121" t="s">
        <v>19</v>
      </c>
      <c r="B24" s="127" t="s">
        <v>126</v>
      </c>
      <c r="C24" s="145"/>
      <c r="D24" s="126"/>
      <c r="E24" s="145"/>
      <c r="F24" s="126"/>
      <c r="G24" s="126"/>
      <c r="H24" s="144"/>
      <c r="I24" s="144"/>
      <c r="J24" s="144"/>
      <c r="K24" s="61"/>
      <c r="L24" s="17">
        <f>SUM(D24,F24,H24)</f>
        <v>0</v>
      </c>
      <c r="M24" s="61"/>
      <c r="N24" s="30">
        <f>SUM(C24,E24,G24,J24)</f>
        <v>0</v>
      </c>
      <c r="O24" s="62"/>
      <c r="P24" s="30">
        <f t="shared" ref="P24" si="4">L24+N24</f>
        <v>0</v>
      </c>
      <c r="Q24" s="16"/>
    </row>
    <row r="25" spans="1:17" s="5" customFormat="1" x14ac:dyDescent="0.25">
      <c r="A25" s="146" t="s">
        <v>20</v>
      </c>
      <c r="B25" s="121" t="s">
        <v>126</v>
      </c>
      <c r="C25" s="243">
        <f t="shared" ref="C25:J25" si="5">SUM(C22:C24)</f>
        <v>0</v>
      </c>
      <c r="D25" s="244">
        <f t="shared" si="5"/>
        <v>0</v>
      </c>
      <c r="E25" s="244">
        <f t="shared" si="5"/>
        <v>0</v>
      </c>
      <c r="F25" s="244">
        <f t="shared" si="5"/>
        <v>0</v>
      </c>
      <c r="G25" s="244">
        <f t="shared" si="5"/>
        <v>0</v>
      </c>
      <c r="H25" s="244">
        <f t="shared" si="5"/>
        <v>0</v>
      </c>
      <c r="I25" s="244">
        <f t="shared" si="5"/>
        <v>0</v>
      </c>
      <c r="J25" s="244">
        <f t="shared" si="5"/>
        <v>0</v>
      </c>
      <c r="K25" s="31"/>
      <c r="L25" s="98">
        <f>SUM(D25,F25,H25)</f>
        <v>0</v>
      </c>
      <c r="M25" s="31"/>
      <c r="N25" s="23">
        <f>SUM(C25,E25,G25,J25)</f>
        <v>0</v>
      </c>
      <c r="O25" s="62"/>
      <c r="P25" s="23">
        <f>L25+N25</f>
        <v>0</v>
      </c>
      <c r="Q25" s="16"/>
    </row>
    <row r="26" spans="1:17" s="5" customFormat="1" x14ac:dyDescent="0.25">
      <c r="A26" s="147" t="s">
        <v>21</v>
      </c>
      <c r="B26" s="121" t="s">
        <v>111</v>
      </c>
      <c r="C26" s="129"/>
      <c r="D26" s="121"/>
      <c r="E26" s="121"/>
      <c r="F26" s="121"/>
      <c r="G26" s="121"/>
      <c r="H26" s="127"/>
      <c r="I26" s="121"/>
      <c r="J26" s="129"/>
      <c r="K26" s="31"/>
      <c r="L26" s="20"/>
      <c r="M26" s="31"/>
      <c r="N26" s="20"/>
      <c r="O26" s="61"/>
      <c r="Q26" s="16"/>
    </row>
    <row r="27" spans="1:17" s="5" customFormat="1" x14ac:dyDescent="0.25">
      <c r="A27" s="121" t="s">
        <v>22</v>
      </c>
      <c r="B27" s="127" t="s">
        <v>127</v>
      </c>
      <c r="C27" s="129"/>
      <c r="D27" s="129"/>
      <c r="E27" s="129"/>
      <c r="F27" s="129"/>
      <c r="G27" s="129"/>
      <c r="H27" s="129"/>
      <c r="I27" s="129"/>
      <c r="J27" s="129"/>
      <c r="K27" s="31"/>
      <c r="L27" s="20">
        <f>SUM(D27,F27,H27)</f>
        <v>0</v>
      </c>
      <c r="M27" s="31"/>
      <c r="N27" s="30">
        <f>SUM(C27,E27,G27,J27)</f>
        <v>0</v>
      </c>
      <c r="O27" s="31"/>
      <c r="P27" s="17">
        <f t="shared" ref="P27:P30" si="6">L27+N27</f>
        <v>0</v>
      </c>
      <c r="Q27" s="16"/>
    </row>
    <row r="28" spans="1:17" s="5" customFormat="1" x14ac:dyDescent="0.25">
      <c r="A28" s="121" t="s">
        <v>23</v>
      </c>
      <c r="B28" s="127" t="s">
        <v>127</v>
      </c>
      <c r="C28" s="129"/>
      <c r="D28" s="129"/>
      <c r="E28" s="129"/>
      <c r="F28" s="129"/>
      <c r="G28" s="129"/>
      <c r="H28" s="129"/>
      <c r="I28" s="129"/>
      <c r="J28" s="129"/>
      <c r="K28" s="31"/>
      <c r="L28" s="20">
        <f>SUM(D28,F28,H28)</f>
        <v>0</v>
      </c>
      <c r="M28" s="31"/>
      <c r="N28" s="30">
        <f>SUM(C28,E28,G28,J28)</f>
        <v>0</v>
      </c>
      <c r="O28" s="31"/>
      <c r="P28" s="17">
        <f t="shared" si="6"/>
        <v>0</v>
      </c>
      <c r="Q28" s="16"/>
    </row>
    <row r="29" spans="1:17" s="5" customFormat="1" x14ac:dyDescent="0.25">
      <c r="A29" s="121" t="s">
        <v>24</v>
      </c>
      <c r="B29" s="127" t="s">
        <v>127</v>
      </c>
      <c r="C29" s="145"/>
      <c r="D29" s="129"/>
      <c r="E29" s="129"/>
      <c r="F29" s="129"/>
      <c r="G29" s="129"/>
      <c r="H29" s="129"/>
      <c r="I29" s="129"/>
      <c r="J29" s="129"/>
      <c r="K29" s="31"/>
      <c r="L29" s="20">
        <f>SUM(D29,F29,H29)</f>
        <v>0</v>
      </c>
      <c r="M29" s="31"/>
      <c r="N29" s="30">
        <f>SUM(C29,E29,G29,J29)</f>
        <v>0</v>
      </c>
      <c r="O29" s="61"/>
      <c r="P29" s="17">
        <f t="shared" si="6"/>
        <v>0</v>
      </c>
      <c r="Q29" s="16"/>
    </row>
    <row r="30" spans="1:17" s="5" customFormat="1" x14ac:dyDescent="0.25">
      <c r="A30" s="121" t="s">
        <v>25</v>
      </c>
      <c r="B30" s="127" t="s">
        <v>127</v>
      </c>
      <c r="C30" s="129"/>
      <c r="D30" s="129"/>
      <c r="E30" s="129"/>
      <c r="F30" s="129"/>
      <c r="G30" s="129"/>
      <c r="H30" s="129"/>
      <c r="I30" s="129"/>
      <c r="J30" s="129"/>
      <c r="K30" s="31"/>
      <c r="L30" s="20">
        <f>SUM(D30,F30,H30)</f>
        <v>0</v>
      </c>
      <c r="M30" s="31"/>
      <c r="N30" s="30">
        <f>SUM(C30,E30,G30,J30)</f>
        <v>0</v>
      </c>
      <c r="O30" s="61"/>
      <c r="P30" s="17">
        <f t="shared" si="6"/>
        <v>0</v>
      </c>
      <c r="Q30" s="16"/>
    </row>
    <row r="31" spans="1:17" s="5" customFormat="1" x14ac:dyDescent="0.25">
      <c r="A31" s="148" t="s">
        <v>26</v>
      </c>
      <c r="B31" s="121" t="s">
        <v>127</v>
      </c>
      <c r="C31" s="245">
        <f t="shared" ref="C31:J31" si="7">SUM(C27:C30)</f>
        <v>0</v>
      </c>
      <c r="D31" s="245">
        <f t="shared" si="7"/>
        <v>0</v>
      </c>
      <c r="E31" s="244">
        <f t="shared" si="7"/>
        <v>0</v>
      </c>
      <c r="F31" s="244">
        <f t="shared" si="7"/>
        <v>0</v>
      </c>
      <c r="G31" s="244">
        <f t="shared" si="7"/>
        <v>0</v>
      </c>
      <c r="H31" s="244">
        <f t="shared" si="7"/>
        <v>0</v>
      </c>
      <c r="I31" s="244">
        <f t="shared" si="7"/>
        <v>0</v>
      </c>
      <c r="J31" s="244">
        <f t="shared" si="7"/>
        <v>0</v>
      </c>
      <c r="K31" s="36"/>
      <c r="L31" s="99">
        <f>SUM(D31,F31,H31)</f>
        <v>0</v>
      </c>
      <c r="M31" s="36"/>
      <c r="N31" s="32">
        <f>SUM(C31,E31,G31,J31)</f>
        <v>0</v>
      </c>
      <c r="O31" s="36"/>
      <c r="P31" s="32">
        <f>L31+N31</f>
        <v>0</v>
      </c>
      <c r="Q31" s="16"/>
    </row>
    <row r="32" spans="1:17" s="5" customFormat="1" x14ac:dyDescent="0.25">
      <c r="A32" s="150"/>
      <c r="B32" s="150"/>
      <c r="C32" s="129"/>
      <c r="D32" s="121"/>
      <c r="E32" s="121"/>
      <c r="F32" s="121"/>
      <c r="G32" s="121"/>
      <c r="H32" s="127"/>
      <c r="I32" s="121"/>
      <c r="J32" s="129"/>
      <c r="K32" s="22"/>
      <c r="L32" s="20"/>
      <c r="M32" s="22"/>
      <c r="N32" s="20"/>
      <c r="O32" s="26"/>
      <c r="Q32" s="16"/>
    </row>
    <row r="33" spans="1:17" s="5" customFormat="1" ht="21" x14ac:dyDescent="0.35">
      <c r="A33" s="151" t="s">
        <v>128</v>
      </c>
      <c r="B33" s="152"/>
      <c r="C33" s="152"/>
      <c r="D33" s="153"/>
      <c r="E33" s="153"/>
      <c r="F33" s="153"/>
      <c r="G33" s="153"/>
      <c r="H33" s="154"/>
      <c r="I33" s="153"/>
      <c r="J33" s="153"/>
      <c r="K33" s="69"/>
      <c r="L33" s="65"/>
      <c r="M33" s="68"/>
      <c r="N33" s="33"/>
      <c r="O33" s="68"/>
      <c r="P33" s="33"/>
      <c r="Q33" s="16"/>
    </row>
    <row r="34" spans="1:17" s="5" customFormat="1" x14ac:dyDescent="0.25">
      <c r="A34" s="155" t="s">
        <v>27</v>
      </c>
      <c r="B34" s="121" t="s">
        <v>111</v>
      </c>
      <c r="C34" s="129"/>
      <c r="D34" s="121"/>
      <c r="E34" s="121"/>
      <c r="F34" s="121"/>
      <c r="G34" s="121"/>
      <c r="H34" s="127"/>
      <c r="I34" s="121"/>
      <c r="J34" s="129"/>
      <c r="K34" s="31"/>
      <c r="L34" s="20"/>
      <c r="M34" s="31"/>
      <c r="N34" s="20"/>
      <c r="O34" s="61"/>
      <c r="Q34" s="16"/>
    </row>
    <row r="35" spans="1:17" s="5" customFormat="1" x14ac:dyDescent="0.25">
      <c r="A35" s="121" t="s">
        <v>28</v>
      </c>
      <c r="B35" s="121" t="s">
        <v>115</v>
      </c>
      <c r="C35" s="145"/>
      <c r="D35" s="145"/>
      <c r="E35" s="145"/>
      <c r="F35" s="145"/>
      <c r="G35" s="145"/>
      <c r="H35" s="145"/>
      <c r="I35" s="156"/>
      <c r="J35" s="145"/>
      <c r="K35" s="36"/>
      <c r="L35" s="27">
        <f t="shared" ref="L35:L53" si="8">SUM(D35,F35,H35)</f>
        <v>0</v>
      </c>
      <c r="M35" s="36"/>
      <c r="N35" s="30">
        <f t="shared" ref="N35:N53" si="9">SUM(C35,E35,G35,J35)</f>
        <v>0</v>
      </c>
      <c r="O35" s="36"/>
      <c r="P35" s="28">
        <f>L35+N35</f>
        <v>0</v>
      </c>
      <c r="Q35" s="16"/>
    </row>
    <row r="36" spans="1:17" s="5" customFormat="1" x14ac:dyDescent="0.25">
      <c r="A36" s="121" t="s">
        <v>29</v>
      </c>
      <c r="B36" s="121" t="s">
        <v>115</v>
      </c>
      <c r="C36" s="145"/>
      <c r="D36" s="145"/>
      <c r="E36" s="145"/>
      <c r="F36" s="145"/>
      <c r="G36" s="145"/>
      <c r="H36" s="145"/>
      <c r="I36" s="156"/>
      <c r="J36" s="145"/>
      <c r="K36" s="36"/>
      <c r="L36" s="27">
        <f t="shared" si="8"/>
        <v>0</v>
      </c>
      <c r="M36" s="36"/>
      <c r="N36" s="30">
        <f t="shared" si="9"/>
        <v>0</v>
      </c>
      <c r="O36" s="36"/>
      <c r="P36" s="28">
        <f t="shared" ref="P36:P51" si="10">L36+N36</f>
        <v>0</v>
      </c>
      <c r="Q36" s="16"/>
    </row>
    <row r="37" spans="1:17" s="5" customFormat="1" x14ac:dyDescent="0.25">
      <c r="A37" s="121" t="s">
        <v>30</v>
      </c>
      <c r="B37" s="121" t="s">
        <v>115</v>
      </c>
      <c r="C37" s="145"/>
      <c r="D37" s="145"/>
      <c r="E37" s="145"/>
      <c r="F37" s="145"/>
      <c r="G37" s="145"/>
      <c r="H37" s="145"/>
      <c r="I37" s="156"/>
      <c r="J37" s="145"/>
      <c r="K37" s="36"/>
      <c r="L37" s="27">
        <f t="shared" si="8"/>
        <v>0</v>
      </c>
      <c r="M37" s="36"/>
      <c r="N37" s="30">
        <f t="shared" si="9"/>
        <v>0</v>
      </c>
      <c r="O37" s="36"/>
      <c r="P37" s="28">
        <f t="shared" si="10"/>
        <v>0</v>
      </c>
      <c r="Q37" s="16"/>
    </row>
    <row r="38" spans="1:17" s="5" customFormat="1" x14ac:dyDescent="0.25">
      <c r="A38" s="121" t="s">
        <v>31</v>
      </c>
      <c r="B38" s="121" t="s">
        <v>115</v>
      </c>
      <c r="C38" s="145"/>
      <c r="D38" s="145"/>
      <c r="E38" s="145"/>
      <c r="F38" s="145"/>
      <c r="G38" s="145"/>
      <c r="H38" s="145"/>
      <c r="I38" s="156"/>
      <c r="J38" s="145"/>
      <c r="K38" s="36"/>
      <c r="L38" s="27">
        <f t="shared" si="8"/>
        <v>0</v>
      </c>
      <c r="M38" s="36"/>
      <c r="N38" s="30">
        <f t="shared" si="9"/>
        <v>0</v>
      </c>
      <c r="O38" s="36"/>
      <c r="P38" s="28">
        <f t="shared" si="10"/>
        <v>0</v>
      </c>
      <c r="Q38" s="16"/>
    </row>
    <row r="39" spans="1:17" s="5" customFormat="1" x14ac:dyDescent="0.25">
      <c r="A39" s="121" t="s">
        <v>32</v>
      </c>
      <c r="B39" s="121" t="s">
        <v>115</v>
      </c>
      <c r="C39" s="145"/>
      <c r="D39" s="145"/>
      <c r="E39" s="145"/>
      <c r="F39" s="145"/>
      <c r="G39" s="145"/>
      <c r="H39" s="145"/>
      <c r="I39" s="156"/>
      <c r="J39" s="145"/>
      <c r="K39" s="36"/>
      <c r="L39" s="27">
        <f t="shared" si="8"/>
        <v>0</v>
      </c>
      <c r="M39" s="36"/>
      <c r="N39" s="30">
        <f t="shared" si="9"/>
        <v>0</v>
      </c>
      <c r="O39" s="36"/>
      <c r="P39" s="28">
        <f t="shared" si="10"/>
        <v>0</v>
      </c>
      <c r="Q39" s="16"/>
    </row>
    <row r="40" spans="1:17" s="5" customFormat="1" x14ac:dyDescent="0.25">
      <c r="A40" s="121" t="s">
        <v>33</v>
      </c>
      <c r="B40" s="121" t="s">
        <v>115</v>
      </c>
      <c r="C40" s="145"/>
      <c r="D40" s="145"/>
      <c r="E40" s="145"/>
      <c r="F40" s="145"/>
      <c r="G40" s="145"/>
      <c r="H40" s="145"/>
      <c r="I40" s="156"/>
      <c r="J40" s="145"/>
      <c r="K40" s="36"/>
      <c r="L40" s="27">
        <f t="shared" si="8"/>
        <v>0</v>
      </c>
      <c r="M40" s="36"/>
      <c r="N40" s="30">
        <f t="shared" si="9"/>
        <v>0</v>
      </c>
      <c r="O40" s="36"/>
      <c r="P40" s="28">
        <f t="shared" si="10"/>
        <v>0</v>
      </c>
      <c r="Q40" s="16"/>
    </row>
    <row r="41" spans="1:17" s="5" customFormat="1" x14ac:dyDescent="0.25">
      <c r="A41" s="121" t="s">
        <v>34</v>
      </c>
      <c r="B41" s="121" t="s">
        <v>115</v>
      </c>
      <c r="C41" s="145"/>
      <c r="D41" s="145"/>
      <c r="E41" s="145"/>
      <c r="F41" s="145"/>
      <c r="G41" s="145"/>
      <c r="H41" s="145"/>
      <c r="I41" s="156"/>
      <c r="J41" s="145"/>
      <c r="K41" s="36"/>
      <c r="L41" s="27">
        <f t="shared" si="8"/>
        <v>0</v>
      </c>
      <c r="M41" s="36"/>
      <c r="N41" s="30">
        <f t="shared" si="9"/>
        <v>0</v>
      </c>
      <c r="O41" s="36"/>
      <c r="P41" s="28">
        <f t="shared" si="10"/>
        <v>0</v>
      </c>
      <c r="Q41" s="16"/>
    </row>
    <row r="42" spans="1:17" s="5" customFormat="1" x14ac:dyDescent="0.25">
      <c r="A42" s="121" t="s">
        <v>35</v>
      </c>
      <c r="B42" s="121" t="s">
        <v>115</v>
      </c>
      <c r="C42" s="145"/>
      <c r="D42" s="145"/>
      <c r="E42" s="145"/>
      <c r="F42" s="145"/>
      <c r="G42" s="145"/>
      <c r="H42" s="145"/>
      <c r="I42" s="156"/>
      <c r="J42" s="145"/>
      <c r="K42" s="36"/>
      <c r="L42" s="27">
        <f t="shared" si="8"/>
        <v>0</v>
      </c>
      <c r="M42" s="36"/>
      <c r="N42" s="30">
        <f t="shared" si="9"/>
        <v>0</v>
      </c>
      <c r="O42" s="73"/>
      <c r="P42" s="28">
        <f t="shared" si="10"/>
        <v>0</v>
      </c>
      <c r="Q42" s="16"/>
    </row>
    <row r="43" spans="1:17" s="5" customFormat="1" x14ac:dyDescent="0.25">
      <c r="A43" s="121" t="s">
        <v>36</v>
      </c>
      <c r="B43" s="121" t="s">
        <v>115</v>
      </c>
      <c r="C43" s="145"/>
      <c r="D43" s="145"/>
      <c r="E43" s="145"/>
      <c r="F43" s="145"/>
      <c r="G43" s="145"/>
      <c r="H43" s="145"/>
      <c r="I43" s="156"/>
      <c r="J43" s="145"/>
      <c r="K43" s="36"/>
      <c r="L43" s="27">
        <f t="shared" si="8"/>
        <v>0</v>
      </c>
      <c r="M43" s="36"/>
      <c r="N43" s="30">
        <f t="shared" si="9"/>
        <v>0</v>
      </c>
      <c r="O43" s="36"/>
      <c r="P43" s="28">
        <f t="shared" si="10"/>
        <v>0</v>
      </c>
      <c r="Q43" s="16"/>
    </row>
    <row r="44" spans="1:17" s="5" customFormat="1" x14ac:dyDescent="0.25">
      <c r="A44" s="121" t="s">
        <v>37</v>
      </c>
      <c r="B44" s="121" t="s">
        <v>115</v>
      </c>
      <c r="C44" s="145"/>
      <c r="D44" s="145"/>
      <c r="E44" s="145"/>
      <c r="F44" s="145"/>
      <c r="G44" s="145"/>
      <c r="H44" s="145"/>
      <c r="I44" s="156"/>
      <c r="J44" s="145"/>
      <c r="K44" s="36"/>
      <c r="L44" s="27">
        <f t="shared" si="8"/>
        <v>0</v>
      </c>
      <c r="M44" s="36"/>
      <c r="N44" s="30">
        <f t="shared" si="9"/>
        <v>0</v>
      </c>
      <c r="O44" s="36"/>
      <c r="P44" s="28">
        <f>L44+N44</f>
        <v>0</v>
      </c>
      <c r="Q44" s="16"/>
    </row>
    <row r="45" spans="1:17" s="5" customFormat="1" ht="14.25" customHeight="1" x14ac:dyDescent="0.25">
      <c r="A45" s="121" t="s">
        <v>38</v>
      </c>
      <c r="B45" s="121" t="s">
        <v>115</v>
      </c>
      <c r="C45" s="145"/>
      <c r="D45" s="145"/>
      <c r="E45" s="145"/>
      <c r="F45" s="145"/>
      <c r="G45" s="145"/>
      <c r="H45" s="145"/>
      <c r="I45" s="156"/>
      <c r="J45" s="145"/>
      <c r="K45" s="36"/>
      <c r="L45" s="27">
        <f t="shared" si="8"/>
        <v>0</v>
      </c>
      <c r="M45" s="36"/>
      <c r="N45" s="30">
        <f t="shared" si="9"/>
        <v>0</v>
      </c>
      <c r="O45" s="36"/>
      <c r="P45" s="28">
        <f t="shared" si="10"/>
        <v>0</v>
      </c>
      <c r="Q45" s="16"/>
    </row>
    <row r="46" spans="1:17" s="5" customFormat="1" x14ac:dyDescent="0.25">
      <c r="A46" s="121" t="s">
        <v>39</v>
      </c>
      <c r="B46" s="121" t="s">
        <v>115</v>
      </c>
      <c r="C46" s="145"/>
      <c r="D46" s="145"/>
      <c r="E46" s="145"/>
      <c r="F46" s="145"/>
      <c r="G46" s="145"/>
      <c r="H46" s="145"/>
      <c r="I46" s="156"/>
      <c r="J46" s="145"/>
      <c r="K46" s="36"/>
      <c r="L46" s="27">
        <f t="shared" si="8"/>
        <v>0</v>
      </c>
      <c r="M46" s="36"/>
      <c r="N46" s="30">
        <f t="shared" si="9"/>
        <v>0</v>
      </c>
      <c r="O46" s="36"/>
      <c r="P46" s="28">
        <f t="shared" si="10"/>
        <v>0</v>
      </c>
      <c r="Q46" s="16"/>
    </row>
    <row r="47" spans="1:17" s="5" customFormat="1" x14ac:dyDescent="0.25">
      <c r="A47" s="121" t="s">
        <v>40</v>
      </c>
      <c r="B47" s="121" t="s">
        <v>115</v>
      </c>
      <c r="C47" s="145"/>
      <c r="D47" s="145"/>
      <c r="E47" s="145"/>
      <c r="F47" s="145"/>
      <c r="G47" s="145"/>
      <c r="H47" s="145"/>
      <c r="I47" s="156"/>
      <c r="J47" s="145"/>
      <c r="K47" s="36"/>
      <c r="L47" s="27">
        <f t="shared" si="8"/>
        <v>0</v>
      </c>
      <c r="M47" s="36"/>
      <c r="N47" s="30">
        <f t="shared" si="9"/>
        <v>0</v>
      </c>
      <c r="O47" s="36"/>
      <c r="P47" s="28">
        <f t="shared" si="10"/>
        <v>0</v>
      </c>
      <c r="Q47" s="16"/>
    </row>
    <row r="48" spans="1:17" s="5" customFormat="1" x14ac:dyDescent="0.25">
      <c r="A48" s="121" t="s">
        <v>41</v>
      </c>
      <c r="B48" s="121" t="s">
        <v>115</v>
      </c>
      <c r="C48" s="145"/>
      <c r="D48" s="145"/>
      <c r="E48" s="145"/>
      <c r="F48" s="145"/>
      <c r="G48" s="145"/>
      <c r="H48" s="145"/>
      <c r="I48" s="156"/>
      <c r="J48" s="145"/>
      <c r="K48" s="36"/>
      <c r="L48" s="27">
        <f t="shared" si="8"/>
        <v>0</v>
      </c>
      <c r="M48" s="36"/>
      <c r="N48" s="30">
        <f t="shared" si="9"/>
        <v>0</v>
      </c>
      <c r="O48" s="36"/>
      <c r="P48" s="28">
        <f t="shared" si="10"/>
        <v>0</v>
      </c>
      <c r="Q48" s="16"/>
    </row>
    <row r="49" spans="1:17" s="5" customFormat="1" x14ac:dyDescent="0.25">
      <c r="A49" s="121" t="s">
        <v>42</v>
      </c>
      <c r="B49" s="121" t="s">
        <v>115</v>
      </c>
      <c r="C49" s="145"/>
      <c r="D49" s="145"/>
      <c r="E49" s="145"/>
      <c r="F49" s="145"/>
      <c r="G49" s="145"/>
      <c r="H49" s="145"/>
      <c r="I49" s="156"/>
      <c r="J49" s="145"/>
      <c r="K49" s="36"/>
      <c r="L49" s="27">
        <f t="shared" si="8"/>
        <v>0</v>
      </c>
      <c r="M49" s="36"/>
      <c r="N49" s="30">
        <f t="shared" si="9"/>
        <v>0</v>
      </c>
      <c r="O49" s="36"/>
      <c r="P49" s="28">
        <f t="shared" si="10"/>
        <v>0</v>
      </c>
      <c r="Q49" s="16"/>
    </row>
    <row r="50" spans="1:17" s="5" customFormat="1" ht="12.6" customHeight="1" x14ac:dyDescent="0.25">
      <c r="A50" s="121" t="s">
        <v>43</v>
      </c>
      <c r="B50" s="121" t="s">
        <v>115</v>
      </c>
      <c r="C50" s="145"/>
      <c r="D50" s="145"/>
      <c r="E50" s="145"/>
      <c r="F50" s="145"/>
      <c r="G50" s="145"/>
      <c r="H50" s="145"/>
      <c r="I50" s="156"/>
      <c r="J50" s="145"/>
      <c r="K50" s="36"/>
      <c r="L50" s="27">
        <f t="shared" si="8"/>
        <v>0</v>
      </c>
      <c r="M50" s="36"/>
      <c r="N50" s="30">
        <f t="shared" si="9"/>
        <v>0</v>
      </c>
      <c r="O50" s="36"/>
      <c r="P50" s="28">
        <f t="shared" si="10"/>
        <v>0</v>
      </c>
      <c r="Q50" s="16"/>
    </row>
    <row r="51" spans="1:17" s="5" customFormat="1" x14ac:dyDescent="0.25">
      <c r="A51" s="121" t="s">
        <v>44</v>
      </c>
      <c r="B51" s="121" t="s">
        <v>115</v>
      </c>
      <c r="C51" s="145"/>
      <c r="D51" s="157"/>
      <c r="E51" s="145"/>
      <c r="F51" s="145"/>
      <c r="G51" s="145"/>
      <c r="H51" s="145"/>
      <c r="I51" s="156"/>
      <c r="J51" s="145"/>
      <c r="K51" s="36"/>
      <c r="L51" s="27">
        <f t="shared" si="8"/>
        <v>0</v>
      </c>
      <c r="M51" s="36"/>
      <c r="N51" s="30">
        <f t="shared" si="9"/>
        <v>0</v>
      </c>
      <c r="O51" s="36"/>
      <c r="P51" s="28">
        <f t="shared" si="10"/>
        <v>0</v>
      </c>
      <c r="Q51" s="16"/>
    </row>
    <row r="52" spans="1:17" s="5" customFormat="1" x14ac:dyDescent="0.25">
      <c r="A52" s="121" t="s">
        <v>45</v>
      </c>
      <c r="B52" s="121" t="s">
        <v>115</v>
      </c>
      <c r="C52" s="145"/>
      <c r="D52" s="145"/>
      <c r="E52" s="145"/>
      <c r="F52" s="145"/>
      <c r="G52" s="145"/>
      <c r="H52" s="145"/>
      <c r="I52" s="156"/>
      <c r="J52" s="145"/>
      <c r="K52" s="36"/>
      <c r="L52" s="27">
        <f t="shared" si="8"/>
        <v>0</v>
      </c>
      <c r="M52" s="36"/>
      <c r="N52" s="30">
        <f t="shared" si="9"/>
        <v>0</v>
      </c>
      <c r="O52" s="36"/>
      <c r="P52" s="28">
        <f>L52+N52</f>
        <v>0</v>
      </c>
      <c r="Q52" s="16"/>
    </row>
    <row r="53" spans="1:17" s="5" customFormat="1" x14ac:dyDescent="0.25">
      <c r="A53" s="158" t="s">
        <v>46</v>
      </c>
      <c r="B53" s="121" t="s">
        <v>115</v>
      </c>
      <c r="C53" s="245">
        <f t="shared" ref="C53:J53" si="11">SUM(C35:C52)</f>
        <v>0</v>
      </c>
      <c r="D53" s="245">
        <f t="shared" si="11"/>
        <v>0</v>
      </c>
      <c r="E53" s="245">
        <f t="shared" si="11"/>
        <v>0</v>
      </c>
      <c r="F53" s="245">
        <f t="shared" si="11"/>
        <v>0</v>
      </c>
      <c r="G53" s="245">
        <f t="shared" si="11"/>
        <v>0</v>
      </c>
      <c r="H53" s="245">
        <f t="shared" si="11"/>
        <v>0</v>
      </c>
      <c r="I53" s="243">
        <f t="shared" si="11"/>
        <v>0</v>
      </c>
      <c r="J53" s="245">
        <f t="shared" si="11"/>
        <v>0</v>
      </c>
      <c r="K53" s="36"/>
      <c r="L53" s="101">
        <f t="shared" si="8"/>
        <v>0</v>
      </c>
      <c r="M53" s="36"/>
      <c r="N53" s="32">
        <f t="shared" si="9"/>
        <v>0</v>
      </c>
      <c r="O53" s="36"/>
      <c r="P53" s="32">
        <f>L53+N53</f>
        <v>0</v>
      </c>
      <c r="Q53" s="16"/>
    </row>
    <row r="54" spans="1:17" s="5" customFormat="1" x14ac:dyDescent="0.25">
      <c r="A54" s="159" t="s">
        <v>16</v>
      </c>
      <c r="B54" s="121"/>
      <c r="C54" s="145"/>
      <c r="D54" s="160"/>
      <c r="E54" s="160"/>
      <c r="F54" s="160"/>
      <c r="G54" s="160"/>
      <c r="H54" s="161"/>
      <c r="I54" s="121"/>
      <c r="J54" s="145"/>
      <c r="K54" s="36"/>
      <c r="L54" s="27"/>
      <c r="M54" s="36"/>
      <c r="N54" s="27"/>
      <c r="O54" s="71"/>
      <c r="P54" s="34"/>
      <c r="Q54" s="16"/>
    </row>
    <row r="55" spans="1:17" s="5" customFormat="1" x14ac:dyDescent="0.25">
      <c r="A55" s="121" t="s">
        <v>47</v>
      </c>
      <c r="B55" s="121" t="s">
        <v>112</v>
      </c>
      <c r="C55" s="145"/>
      <c r="D55" s="145"/>
      <c r="E55" s="145"/>
      <c r="F55" s="145"/>
      <c r="G55" s="145"/>
      <c r="H55" s="156"/>
      <c r="I55" s="156"/>
      <c r="J55" s="145"/>
      <c r="K55" s="36"/>
      <c r="L55" s="27">
        <f t="shared" ref="L55:L60" si="12">SUM(D55,F55,H55)</f>
        <v>0</v>
      </c>
      <c r="M55" s="36"/>
      <c r="N55" s="27">
        <f t="shared" ref="N55:N60" si="13">SUM(C55,E55,G55,J55)</f>
        <v>0</v>
      </c>
      <c r="O55" s="36"/>
      <c r="P55" s="28">
        <f t="shared" ref="P55:P59" si="14">L55+N55</f>
        <v>0</v>
      </c>
      <c r="Q55" s="16"/>
    </row>
    <row r="56" spans="1:17" s="5" customFormat="1" x14ac:dyDescent="0.25">
      <c r="A56" s="121" t="s">
        <v>48</v>
      </c>
      <c r="B56" s="121" t="s">
        <v>112</v>
      </c>
      <c r="C56" s="145"/>
      <c r="D56" s="145"/>
      <c r="E56" s="145"/>
      <c r="F56" s="145"/>
      <c r="G56" s="145"/>
      <c r="H56" s="156"/>
      <c r="I56" s="156"/>
      <c r="J56" s="145"/>
      <c r="K56" s="36"/>
      <c r="L56" s="27">
        <f t="shared" si="12"/>
        <v>0</v>
      </c>
      <c r="M56" s="36"/>
      <c r="N56" s="27">
        <f t="shared" si="13"/>
        <v>0</v>
      </c>
      <c r="O56" s="71"/>
      <c r="P56" s="28">
        <f t="shared" si="14"/>
        <v>0</v>
      </c>
      <c r="Q56" s="16"/>
    </row>
    <row r="57" spans="1:17" s="5" customFormat="1" ht="14.25" customHeight="1" x14ac:dyDescent="0.25">
      <c r="A57" s="121" t="s">
        <v>49</v>
      </c>
      <c r="B57" s="127" t="s">
        <v>112</v>
      </c>
      <c r="C57" s="145"/>
      <c r="D57" s="145"/>
      <c r="E57" s="145"/>
      <c r="F57" s="145"/>
      <c r="G57" s="145"/>
      <c r="H57" s="156"/>
      <c r="I57" s="156"/>
      <c r="J57" s="145"/>
      <c r="K57" s="36"/>
      <c r="L57" s="27">
        <f t="shared" si="12"/>
        <v>0</v>
      </c>
      <c r="M57" s="36"/>
      <c r="N57" s="27">
        <f t="shared" si="13"/>
        <v>0</v>
      </c>
      <c r="O57" s="36"/>
      <c r="P57" s="28">
        <f t="shared" si="14"/>
        <v>0</v>
      </c>
      <c r="Q57" s="16"/>
    </row>
    <row r="58" spans="1:17" s="5" customFormat="1" x14ac:dyDescent="0.25">
      <c r="A58" s="121" t="s">
        <v>50</v>
      </c>
      <c r="B58" s="127" t="s">
        <v>112</v>
      </c>
      <c r="C58" s="145"/>
      <c r="D58" s="145"/>
      <c r="E58" s="145"/>
      <c r="F58" s="145"/>
      <c r="G58" s="145"/>
      <c r="H58" s="156"/>
      <c r="I58" s="156"/>
      <c r="J58" s="145"/>
      <c r="K58" s="36"/>
      <c r="L58" s="27">
        <f t="shared" si="12"/>
        <v>0</v>
      </c>
      <c r="M58" s="36"/>
      <c r="N58" s="27">
        <f t="shared" si="13"/>
        <v>0</v>
      </c>
      <c r="O58" s="36"/>
      <c r="P58" s="28">
        <f t="shared" si="14"/>
        <v>0</v>
      </c>
      <c r="Q58" s="16"/>
    </row>
    <row r="59" spans="1:17" s="5" customFormat="1" x14ac:dyDescent="0.25">
      <c r="A59" s="121" t="s">
        <v>51</v>
      </c>
      <c r="B59" s="127" t="s">
        <v>112</v>
      </c>
      <c r="C59" s="145"/>
      <c r="D59" s="145"/>
      <c r="E59" s="145"/>
      <c r="F59" s="145"/>
      <c r="G59" s="145"/>
      <c r="H59" s="156"/>
      <c r="I59" s="156"/>
      <c r="J59" s="145"/>
      <c r="K59" s="36"/>
      <c r="L59" s="27">
        <f t="shared" si="12"/>
        <v>0</v>
      </c>
      <c r="M59" s="36"/>
      <c r="N59" s="27">
        <f t="shared" si="13"/>
        <v>0</v>
      </c>
      <c r="O59" s="36"/>
      <c r="P59" s="28">
        <f t="shared" si="14"/>
        <v>0</v>
      </c>
      <c r="Q59" s="16"/>
    </row>
    <row r="60" spans="1:17" s="5" customFormat="1" x14ac:dyDescent="0.25">
      <c r="A60" s="162" t="s">
        <v>52</v>
      </c>
      <c r="B60" s="121" t="s">
        <v>112</v>
      </c>
      <c r="C60" s="246">
        <f t="shared" ref="C60:J60" si="15">SUM(C55:C59)</f>
        <v>0</v>
      </c>
      <c r="D60" s="245">
        <f t="shared" si="15"/>
        <v>0</v>
      </c>
      <c r="E60" s="245">
        <f t="shared" si="15"/>
        <v>0</v>
      </c>
      <c r="F60" s="245">
        <f t="shared" si="15"/>
        <v>0</v>
      </c>
      <c r="G60" s="245">
        <f t="shared" si="15"/>
        <v>0</v>
      </c>
      <c r="H60" s="246">
        <f t="shared" si="15"/>
        <v>0</v>
      </c>
      <c r="I60" s="243">
        <f t="shared" si="15"/>
        <v>0</v>
      </c>
      <c r="J60" s="246">
        <f t="shared" si="15"/>
        <v>0</v>
      </c>
      <c r="K60" s="75"/>
      <c r="L60" s="100">
        <f t="shared" si="12"/>
        <v>0</v>
      </c>
      <c r="M60" s="75"/>
      <c r="N60" s="37">
        <f t="shared" si="13"/>
        <v>0</v>
      </c>
      <c r="O60" s="36"/>
      <c r="P60" s="37">
        <f>L60+N60</f>
        <v>0</v>
      </c>
      <c r="Q60" s="16"/>
    </row>
    <row r="61" spans="1:17" s="5" customFormat="1" x14ac:dyDescent="0.25">
      <c r="A61" s="164" t="s">
        <v>53</v>
      </c>
      <c r="B61" s="121" t="s">
        <v>111</v>
      </c>
      <c r="C61" s="129"/>
      <c r="D61" s="121"/>
      <c r="E61" s="121"/>
      <c r="F61" s="121"/>
      <c r="G61" s="121"/>
      <c r="H61" s="127"/>
      <c r="I61" s="121"/>
      <c r="J61" s="129"/>
      <c r="K61" s="31"/>
      <c r="L61" s="20"/>
      <c r="M61" s="31"/>
      <c r="N61" s="20"/>
      <c r="O61" s="61"/>
      <c r="Q61" s="16"/>
    </row>
    <row r="62" spans="1:17" s="5" customFormat="1" x14ac:dyDescent="0.25">
      <c r="A62" s="121" t="s">
        <v>54</v>
      </c>
      <c r="B62" s="127" t="s">
        <v>113</v>
      </c>
      <c r="C62" s="145"/>
      <c r="D62" s="145"/>
      <c r="E62" s="145"/>
      <c r="F62" s="145"/>
      <c r="G62" s="145"/>
      <c r="H62" s="130"/>
      <c r="I62" s="157"/>
      <c r="J62" s="145"/>
      <c r="K62" s="36"/>
      <c r="L62" s="27">
        <f>SUM(D62,F62,H62)</f>
        <v>0</v>
      </c>
      <c r="M62" s="36"/>
      <c r="N62" s="27">
        <f>SUM(C62,E62,G62,J62)</f>
        <v>0</v>
      </c>
      <c r="O62" s="36"/>
      <c r="P62" s="17">
        <f t="shared" ref="P62" si="16">L62+N62</f>
        <v>0</v>
      </c>
      <c r="Q62" s="16"/>
    </row>
    <row r="63" spans="1:17" s="5" customFormat="1" x14ac:dyDescent="0.25">
      <c r="A63" s="164" t="s">
        <v>55</v>
      </c>
      <c r="B63" s="121" t="s">
        <v>113</v>
      </c>
      <c r="C63" s="243">
        <f t="shared" ref="C63:J63" si="17">SUM(C62)</f>
        <v>0</v>
      </c>
      <c r="D63" s="243">
        <f t="shared" si="17"/>
        <v>0</v>
      </c>
      <c r="E63" s="243">
        <f t="shared" si="17"/>
        <v>0</v>
      </c>
      <c r="F63" s="243">
        <f t="shared" si="17"/>
        <v>0</v>
      </c>
      <c r="G63" s="243">
        <f t="shared" si="17"/>
        <v>0</v>
      </c>
      <c r="H63" s="243">
        <f t="shared" si="17"/>
        <v>0</v>
      </c>
      <c r="I63" s="243">
        <f t="shared" si="17"/>
        <v>0</v>
      </c>
      <c r="J63" s="243">
        <f t="shared" si="17"/>
        <v>0</v>
      </c>
      <c r="K63" s="31"/>
      <c r="L63" s="96">
        <f>SUM(D63,F63,H63)</f>
        <v>0</v>
      </c>
      <c r="M63" s="31"/>
      <c r="N63" s="23">
        <f>SUM(C63,E63,G63,J63)</f>
        <v>0</v>
      </c>
      <c r="O63" s="31"/>
      <c r="P63" s="23">
        <f>L63+N63</f>
        <v>0</v>
      </c>
      <c r="Q63" s="16"/>
    </row>
    <row r="64" spans="1:17" s="5" customFormat="1" x14ac:dyDescent="0.25">
      <c r="A64" s="165" t="s">
        <v>56</v>
      </c>
      <c r="B64" s="121" t="s">
        <v>111</v>
      </c>
      <c r="C64" s="129"/>
      <c r="D64" s="121"/>
      <c r="E64" s="121"/>
      <c r="F64" s="121"/>
      <c r="G64" s="121"/>
      <c r="H64" s="127"/>
      <c r="I64" s="121"/>
      <c r="J64" s="129"/>
      <c r="K64" s="31"/>
      <c r="L64" s="20"/>
      <c r="M64" s="31"/>
      <c r="N64" s="20"/>
      <c r="O64" s="61"/>
      <c r="Q64" s="16"/>
    </row>
    <row r="65" spans="1:18" s="5" customFormat="1" x14ac:dyDescent="0.25">
      <c r="A65" s="121" t="s">
        <v>57</v>
      </c>
      <c r="B65" s="127" t="s">
        <v>114</v>
      </c>
      <c r="C65" s="145"/>
      <c r="D65" s="145"/>
      <c r="E65" s="145"/>
      <c r="F65" s="145"/>
      <c r="G65" s="145"/>
      <c r="H65" s="130"/>
      <c r="I65" s="156"/>
      <c r="J65" s="145"/>
      <c r="K65" s="36"/>
      <c r="L65" s="27">
        <f t="shared" ref="L65:L76" si="18">SUM(D65,F65,H65)</f>
        <v>0</v>
      </c>
      <c r="M65" s="36"/>
      <c r="N65" s="27">
        <f t="shared" ref="N65:N76" si="19">SUM(C65,E65,G65,J65)</f>
        <v>0</v>
      </c>
      <c r="O65" s="36"/>
      <c r="P65" s="17">
        <f t="shared" ref="P65:P75" si="20">L65+N65</f>
        <v>0</v>
      </c>
      <c r="Q65" s="16"/>
    </row>
    <row r="66" spans="1:18" s="5" customFormat="1" x14ac:dyDescent="0.25">
      <c r="A66" s="121" t="s">
        <v>58</v>
      </c>
      <c r="B66" s="127" t="s">
        <v>114</v>
      </c>
      <c r="C66" s="129"/>
      <c r="D66" s="145"/>
      <c r="E66" s="145"/>
      <c r="F66" s="145"/>
      <c r="G66" s="145"/>
      <c r="H66" s="130"/>
      <c r="I66" s="156"/>
      <c r="J66" s="145"/>
      <c r="K66" s="31"/>
      <c r="L66" s="27">
        <f t="shared" si="18"/>
        <v>0</v>
      </c>
      <c r="M66" s="31"/>
      <c r="N66" s="27">
        <f t="shared" si="19"/>
        <v>0</v>
      </c>
      <c r="O66" s="36"/>
      <c r="P66" s="17">
        <f t="shared" si="20"/>
        <v>0</v>
      </c>
      <c r="Q66" s="16"/>
    </row>
    <row r="67" spans="1:18" s="5" customFormat="1" x14ac:dyDescent="0.25">
      <c r="A67" s="121" t="s">
        <v>59</v>
      </c>
      <c r="B67" s="127" t="s">
        <v>114</v>
      </c>
      <c r="C67" s="129"/>
      <c r="D67" s="145"/>
      <c r="E67" s="145"/>
      <c r="F67" s="145"/>
      <c r="G67" s="145"/>
      <c r="H67" s="130"/>
      <c r="I67" s="156"/>
      <c r="J67" s="145"/>
      <c r="K67" s="31"/>
      <c r="L67" s="27">
        <f t="shared" si="18"/>
        <v>0</v>
      </c>
      <c r="M67" s="31"/>
      <c r="N67" s="27">
        <f t="shared" si="19"/>
        <v>0</v>
      </c>
      <c r="O67" s="31"/>
      <c r="P67" s="17">
        <f t="shared" si="20"/>
        <v>0</v>
      </c>
      <c r="Q67" s="16"/>
    </row>
    <row r="68" spans="1:18" s="5" customFormat="1" x14ac:dyDescent="0.25">
      <c r="A68" s="121" t="s">
        <v>60</v>
      </c>
      <c r="B68" s="127" t="s">
        <v>114</v>
      </c>
      <c r="C68" s="129"/>
      <c r="D68" s="145"/>
      <c r="E68" s="145"/>
      <c r="F68" s="145"/>
      <c r="G68" s="145"/>
      <c r="H68" s="130"/>
      <c r="I68" s="156"/>
      <c r="J68" s="145"/>
      <c r="K68" s="31"/>
      <c r="L68" s="27">
        <f t="shared" si="18"/>
        <v>0</v>
      </c>
      <c r="M68" s="31"/>
      <c r="N68" s="27">
        <f t="shared" si="19"/>
        <v>0</v>
      </c>
      <c r="O68" s="31"/>
      <c r="P68" s="17">
        <f t="shared" si="20"/>
        <v>0</v>
      </c>
      <c r="Q68" s="16"/>
    </row>
    <row r="69" spans="1:18" s="5" customFormat="1" x14ac:dyDescent="0.25">
      <c r="A69" s="121" t="s">
        <v>61</v>
      </c>
      <c r="B69" s="127" t="s">
        <v>114</v>
      </c>
      <c r="C69" s="129"/>
      <c r="D69" s="145"/>
      <c r="E69" s="145"/>
      <c r="F69" s="145"/>
      <c r="G69" s="145"/>
      <c r="H69" s="130"/>
      <c r="I69" s="156"/>
      <c r="J69" s="145"/>
      <c r="K69" s="76"/>
      <c r="L69" s="27">
        <f t="shared" si="18"/>
        <v>0</v>
      </c>
      <c r="M69" s="76"/>
      <c r="N69" s="27">
        <f t="shared" si="19"/>
        <v>0</v>
      </c>
      <c r="O69" s="36"/>
      <c r="P69" s="17">
        <f t="shared" si="20"/>
        <v>0</v>
      </c>
      <c r="Q69" s="16"/>
    </row>
    <row r="70" spans="1:18" s="5" customFormat="1" x14ac:dyDescent="0.25">
      <c r="A70" s="121" t="s">
        <v>62</v>
      </c>
      <c r="B70" s="127" t="s">
        <v>114</v>
      </c>
      <c r="C70" s="129"/>
      <c r="D70" s="145"/>
      <c r="E70" s="145"/>
      <c r="F70" s="145"/>
      <c r="G70" s="145"/>
      <c r="H70" s="130"/>
      <c r="I70" s="156"/>
      <c r="J70" s="145"/>
      <c r="K70" s="31"/>
      <c r="L70" s="27">
        <f t="shared" si="18"/>
        <v>0</v>
      </c>
      <c r="M70" s="31"/>
      <c r="N70" s="27">
        <f t="shared" si="19"/>
        <v>0</v>
      </c>
      <c r="O70" s="31"/>
      <c r="P70" s="17">
        <f t="shared" si="20"/>
        <v>0</v>
      </c>
      <c r="Q70" s="16"/>
    </row>
    <row r="71" spans="1:18" s="5" customFormat="1" x14ac:dyDescent="0.25">
      <c r="A71" s="121" t="s">
        <v>63</v>
      </c>
      <c r="B71" s="127" t="s">
        <v>114</v>
      </c>
      <c r="C71" s="129"/>
      <c r="D71" s="145"/>
      <c r="E71" s="145"/>
      <c r="F71" s="145"/>
      <c r="G71" s="145"/>
      <c r="H71" s="130"/>
      <c r="I71" s="156"/>
      <c r="J71" s="145"/>
      <c r="K71" s="31"/>
      <c r="L71" s="27">
        <f t="shared" si="18"/>
        <v>0</v>
      </c>
      <c r="M71" s="31"/>
      <c r="N71" s="27">
        <f t="shared" si="19"/>
        <v>0</v>
      </c>
      <c r="O71" s="36"/>
      <c r="P71" s="17">
        <f t="shared" si="20"/>
        <v>0</v>
      </c>
      <c r="Q71" s="16"/>
    </row>
    <row r="72" spans="1:18" s="5" customFormat="1" x14ac:dyDescent="0.25">
      <c r="A72" s="121" t="s">
        <v>64</v>
      </c>
      <c r="B72" s="127" t="s">
        <v>114</v>
      </c>
      <c r="C72" s="129"/>
      <c r="D72" s="145"/>
      <c r="E72" s="145"/>
      <c r="F72" s="145"/>
      <c r="G72" s="145"/>
      <c r="H72" s="130"/>
      <c r="I72" s="156"/>
      <c r="J72" s="145"/>
      <c r="K72" s="31"/>
      <c r="L72" s="27">
        <f t="shared" si="18"/>
        <v>0</v>
      </c>
      <c r="M72" s="31"/>
      <c r="N72" s="27">
        <f t="shared" si="19"/>
        <v>0</v>
      </c>
      <c r="O72" s="36"/>
      <c r="P72" s="17">
        <f t="shared" si="20"/>
        <v>0</v>
      </c>
      <c r="Q72" s="16"/>
    </row>
    <row r="73" spans="1:18" s="5" customFormat="1" ht="12.6" customHeight="1" x14ac:dyDescent="0.25">
      <c r="A73" s="121" t="s">
        <v>65</v>
      </c>
      <c r="B73" s="127" t="s">
        <v>114</v>
      </c>
      <c r="C73" s="129"/>
      <c r="D73" s="145"/>
      <c r="E73" s="145"/>
      <c r="F73" s="145"/>
      <c r="G73" s="145"/>
      <c r="H73" s="130"/>
      <c r="I73" s="156"/>
      <c r="J73" s="145"/>
      <c r="K73" s="31"/>
      <c r="L73" s="27">
        <f t="shared" si="18"/>
        <v>0</v>
      </c>
      <c r="M73" s="31"/>
      <c r="N73" s="27">
        <f t="shared" si="19"/>
        <v>0</v>
      </c>
      <c r="O73" s="31"/>
      <c r="P73" s="17">
        <f t="shared" si="20"/>
        <v>0</v>
      </c>
      <c r="Q73" s="16"/>
    </row>
    <row r="74" spans="1:18" s="5" customFormat="1" ht="12.6" customHeight="1" x14ac:dyDescent="0.25">
      <c r="A74" s="121" t="s">
        <v>66</v>
      </c>
      <c r="B74" s="127" t="s">
        <v>114</v>
      </c>
      <c r="C74" s="129"/>
      <c r="D74" s="145"/>
      <c r="E74" s="145"/>
      <c r="F74" s="145"/>
      <c r="G74" s="145"/>
      <c r="H74" s="130"/>
      <c r="I74" s="156"/>
      <c r="J74" s="145"/>
      <c r="K74" s="31"/>
      <c r="L74" s="27">
        <f t="shared" si="18"/>
        <v>0</v>
      </c>
      <c r="M74" s="31"/>
      <c r="N74" s="27">
        <f t="shared" si="19"/>
        <v>0</v>
      </c>
      <c r="O74" s="31"/>
      <c r="P74" s="17">
        <f t="shared" si="20"/>
        <v>0</v>
      </c>
      <c r="Q74" s="16"/>
    </row>
    <row r="75" spans="1:18" s="5" customFormat="1" x14ac:dyDescent="0.25">
      <c r="A75" s="121" t="s">
        <v>67</v>
      </c>
      <c r="B75" s="127" t="s">
        <v>114</v>
      </c>
      <c r="C75" s="129"/>
      <c r="D75" s="145"/>
      <c r="E75" s="145"/>
      <c r="F75" s="145"/>
      <c r="G75" s="145"/>
      <c r="H75" s="130"/>
      <c r="I75" s="156"/>
      <c r="J75" s="145"/>
      <c r="K75" s="31"/>
      <c r="L75" s="27">
        <f t="shared" si="18"/>
        <v>0</v>
      </c>
      <c r="M75" s="31"/>
      <c r="N75" s="27">
        <f t="shared" si="19"/>
        <v>0</v>
      </c>
      <c r="O75" s="31"/>
      <c r="P75" s="17">
        <f t="shared" si="20"/>
        <v>0</v>
      </c>
      <c r="Q75" s="16"/>
    </row>
    <row r="76" spans="1:18" s="5" customFormat="1" x14ac:dyDescent="0.25">
      <c r="A76" s="165" t="s">
        <v>68</v>
      </c>
      <c r="B76" s="121" t="s">
        <v>114</v>
      </c>
      <c r="C76" s="244">
        <f t="shared" ref="C76:J76" si="21">SUM(C65:C75)</f>
        <v>0</v>
      </c>
      <c r="D76" s="244">
        <f t="shared" si="21"/>
        <v>0</v>
      </c>
      <c r="E76" s="244">
        <f t="shared" si="21"/>
        <v>0</v>
      </c>
      <c r="F76" s="244">
        <f t="shared" si="21"/>
        <v>0</v>
      </c>
      <c r="G76" s="244">
        <f t="shared" si="21"/>
        <v>0</v>
      </c>
      <c r="H76" s="244">
        <f t="shared" si="21"/>
        <v>0</v>
      </c>
      <c r="I76" s="243">
        <f t="shared" si="21"/>
        <v>0</v>
      </c>
      <c r="J76" s="244">
        <f t="shared" si="21"/>
        <v>0</v>
      </c>
      <c r="K76" s="62"/>
      <c r="L76" s="102">
        <f t="shared" si="18"/>
        <v>0</v>
      </c>
      <c r="M76" s="62"/>
      <c r="N76" s="25">
        <f t="shared" si="19"/>
        <v>0</v>
      </c>
      <c r="O76" s="62"/>
      <c r="P76" s="25">
        <f>L76+N76</f>
        <v>0</v>
      </c>
      <c r="Q76" s="16"/>
    </row>
    <row r="77" spans="1:18" s="26" customFormat="1" x14ac:dyDescent="0.25">
      <c r="A77" s="166"/>
      <c r="B77" s="127"/>
      <c r="C77" s="167"/>
      <c r="D77" s="167"/>
      <c r="E77" s="167"/>
      <c r="F77" s="167"/>
      <c r="G77" s="167"/>
      <c r="H77" s="167"/>
      <c r="I77" s="168"/>
      <c r="J77" s="167"/>
      <c r="K77" s="42"/>
      <c r="L77" s="86"/>
      <c r="M77" s="42"/>
      <c r="N77" s="86"/>
      <c r="O77" s="42"/>
      <c r="P77" s="86"/>
    </row>
    <row r="78" spans="1:18" s="5" customFormat="1" ht="15.75" x14ac:dyDescent="0.25">
      <c r="A78" s="87" t="s">
        <v>123</v>
      </c>
      <c r="C78" s="247">
        <f t="shared" ref="C78:J78" si="22">SUM(C10,C14,C17,C20,C25,C31)</f>
        <v>0</v>
      </c>
      <c r="D78" s="247">
        <f t="shared" si="22"/>
        <v>0</v>
      </c>
      <c r="E78" s="247">
        <f t="shared" si="22"/>
        <v>0</v>
      </c>
      <c r="F78" s="247">
        <f t="shared" si="22"/>
        <v>0</v>
      </c>
      <c r="G78" s="247">
        <f t="shared" si="22"/>
        <v>0</v>
      </c>
      <c r="H78" s="247">
        <f t="shared" si="22"/>
        <v>0</v>
      </c>
      <c r="I78" s="248">
        <f t="shared" si="22"/>
        <v>0</v>
      </c>
      <c r="J78" s="247">
        <f t="shared" si="22"/>
        <v>0</v>
      </c>
      <c r="K78" s="62"/>
      <c r="L78" s="55">
        <f>SUM(L10,L14,L17,L20,L25,L31)</f>
        <v>0</v>
      </c>
      <c r="M78" s="55"/>
      <c r="N78" s="55">
        <f>SUM(N10,N14,N17,N20,N25,N31)</f>
        <v>0</v>
      </c>
      <c r="O78" s="55"/>
      <c r="P78" s="55">
        <f>SUM(P10,P14,P17,P20,P25,P31)</f>
        <v>0</v>
      </c>
      <c r="Q78" s="16"/>
    </row>
    <row r="79" spans="1:18" s="5" customFormat="1" ht="15.75" x14ac:dyDescent="0.25">
      <c r="A79" s="87" t="s">
        <v>122</v>
      </c>
      <c r="C79" s="249">
        <f t="shared" ref="C79:J79" si="23">SUM(C53,C60,C63,C76)</f>
        <v>0</v>
      </c>
      <c r="D79" s="249">
        <f t="shared" si="23"/>
        <v>0</v>
      </c>
      <c r="E79" s="249">
        <f t="shared" si="23"/>
        <v>0</v>
      </c>
      <c r="F79" s="249">
        <f t="shared" si="23"/>
        <v>0</v>
      </c>
      <c r="G79" s="249">
        <f t="shared" si="23"/>
        <v>0</v>
      </c>
      <c r="H79" s="249">
        <f t="shared" si="23"/>
        <v>0</v>
      </c>
      <c r="I79" s="250">
        <f t="shared" si="23"/>
        <v>0</v>
      </c>
      <c r="J79" s="249">
        <f t="shared" si="23"/>
        <v>0</v>
      </c>
      <c r="K79" s="62"/>
      <c r="L79" s="55">
        <f>SUM(L53,L60,L63,L76)</f>
        <v>0</v>
      </c>
      <c r="M79" s="55"/>
      <c r="N79" s="55">
        <f>SUM(N53,N60,N63,N76)</f>
        <v>0</v>
      </c>
      <c r="O79" s="55"/>
      <c r="P79" s="55">
        <f>SUM(P53,P60,P63,P76)</f>
        <v>0</v>
      </c>
      <c r="Q79" s="16"/>
    </row>
    <row r="80" spans="1:18" s="5" customFormat="1" ht="15.75" x14ac:dyDescent="0.25">
      <c r="A80" s="88" t="s">
        <v>121</v>
      </c>
      <c r="C80" s="93">
        <f t="shared" ref="C80:J80" si="24">SUM(C10,C14,C17,C20,C25,C31,C53,C60,C63,C76)</f>
        <v>0</v>
      </c>
      <c r="D80" s="251">
        <f t="shared" si="24"/>
        <v>0</v>
      </c>
      <c r="E80" s="79">
        <f t="shared" si="24"/>
        <v>0</v>
      </c>
      <c r="F80" s="252">
        <f t="shared" si="24"/>
        <v>0</v>
      </c>
      <c r="G80" s="79">
        <f t="shared" si="24"/>
        <v>0</v>
      </c>
      <c r="H80" s="251">
        <f t="shared" si="24"/>
        <v>0</v>
      </c>
      <c r="I80" s="115">
        <f t="shared" si="24"/>
        <v>0</v>
      </c>
      <c r="J80" s="91">
        <f t="shared" si="24"/>
        <v>0</v>
      </c>
      <c r="K80" s="12"/>
      <c r="L80" s="92">
        <f>SUM(L76,L63,L60,L53,L31,L25,L20,L17,L14,L10)</f>
        <v>0</v>
      </c>
      <c r="M80" s="92"/>
      <c r="N80" s="92">
        <f>SUM(N76,N63,N60,N53,N31,N25,N20,N17,N14,N10)</f>
        <v>0</v>
      </c>
      <c r="O80" s="92"/>
      <c r="P80" s="92">
        <f>SUM(P76,P63,P60,P53,P31,P25,P20,P17,P14,P10)</f>
        <v>0</v>
      </c>
      <c r="Q80" s="18"/>
      <c r="R80" s="38"/>
    </row>
    <row r="81" spans="1:17" s="5" customFormat="1" ht="15.75" thickBot="1" x14ac:dyDescent="0.3">
      <c r="A81" s="15"/>
      <c r="B81" s="15"/>
      <c r="E81" s="20"/>
      <c r="F81" s="20"/>
      <c r="G81" s="20"/>
      <c r="K81" s="26"/>
      <c r="L81" s="20"/>
      <c r="M81" s="22"/>
      <c r="N81" s="20"/>
      <c r="O81" s="22"/>
      <c r="P81" s="20"/>
      <c r="Q81" s="20"/>
    </row>
    <row r="82" spans="1:17" s="5" customFormat="1" ht="15.75" x14ac:dyDescent="0.25">
      <c r="A82" s="57" t="s">
        <v>69</v>
      </c>
      <c r="B82" s="58" t="s">
        <v>116</v>
      </c>
      <c r="C82" s="58" t="s">
        <v>117</v>
      </c>
      <c r="D82" s="78"/>
      <c r="E82" s="63"/>
      <c r="F82" s="39"/>
      <c r="G82" s="26"/>
      <c r="H82" s="26"/>
      <c r="I82" s="26"/>
      <c r="J82" s="63"/>
      <c r="K82" s="26"/>
      <c r="M82" s="26"/>
      <c r="O82" s="26"/>
    </row>
    <row r="83" spans="1:17" s="5" customFormat="1" x14ac:dyDescent="0.25">
      <c r="A83" s="169" t="s">
        <v>3</v>
      </c>
      <c r="B83" s="170" t="s">
        <v>70</v>
      </c>
      <c r="C83" s="171" t="s">
        <v>71</v>
      </c>
      <c r="D83" s="106">
        <f>L10</f>
        <v>0</v>
      </c>
      <c r="E83" s="26"/>
      <c r="F83" s="26"/>
      <c r="G83" s="26"/>
      <c r="H83" s="26"/>
      <c r="I83" s="64"/>
      <c r="J83" s="26"/>
      <c r="K83" s="64"/>
      <c r="M83" s="26"/>
      <c r="O83" s="26"/>
    </row>
    <row r="84" spans="1:17" s="5" customFormat="1" x14ac:dyDescent="0.25">
      <c r="A84" s="172" t="s">
        <v>6</v>
      </c>
      <c r="B84" s="170" t="s">
        <v>72</v>
      </c>
      <c r="C84" s="171" t="s">
        <v>73</v>
      </c>
      <c r="D84" s="107">
        <f>I80</f>
        <v>0</v>
      </c>
      <c r="E84" s="26"/>
      <c r="F84" s="26"/>
      <c r="G84" s="26"/>
      <c r="H84" s="26"/>
      <c r="I84" s="26"/>
      <c r="J84" s="26"/>
      <c r="K84" s="35"/>
      <c r="M84" s="26"/>
      <c r="O84" s="26"/>
    </row>
    <row r="85" spans="1:17" s="5" customFormat="1" x14ac:dyDescent="0.25">
      <c r="A85" s="173" t="s">
        <v>10</v>
      </c>
      <c r="B85" s="174" t="s">
        <v>74</v>
      </c>
      <c r="C85" s="171" t="s">
        <v>75</v>
      </c>
      <c r="D85" s="103">
        <f>L17</f>
        <v>0</v>
      </c>
      <c r="E85" s="26"/>
      <c r="F85" s="26"/>
      <c r="G85" s="26"/>
      <c r="H85" s="26"/>
      <c r="I85" s="26"/>
      <c r="J85" s="26"/>
      <c r="K85" s="26"/>
      <c r="L85" s="17"/>
      <c r="M85" s="26"/>
      <c r="O85" s="26"/>
    </row>
    <row r="86" spans="1:17" s="5" customFormat="1" x14ac:dyDescent="0.25">
      <c r="A86" s="175" t="s">
        <v>13</v>
      </c>
      <c r="B86" s="174" t="s">
        <v>76</v>
      </c>
      <c r="C86" s="171" t="s">
        <v>77</v>
      </c>
      <c r="D86" s="108">
        <f>L20</f>
        <v>0</v>
      </c>
      <c r="E86" s="26"/>
      <c r="F86" s="26"/>
      <c r="G86" s="26"/>
      <c r="H86" s="26"/>
      <c r="I86" s="26"/>
      <c r="J86" s="26"/>
      <c r="K86" s="26"/>
      <c r="M86" s="26"/>
      <c r="O86" s="26"/>
    </row>
    <row r="87" spans="1:17" s="5" customFormat="1" x14ac:dyDescent="0.25">
      <c r="A87" s="176" t="s">
        <v>16</v>
      </c>
      <c r="B87" s="174" t="s">
        <v>78</v>
      </c>
      <c r="C87" s="177" t="s">
        <v>79</v>
      </c>
      <c r="D87" s="109">
        <f>L25</f>
        <v>0</v>
      </c>
      <c r="E87" s="26"/>
      <c r="F87" s="26"/>
      <c r="G87" s="26"/>
      <c r="H87" s="26"/>
      <c r="I87" s="26"/>
      <c r="J87" s="26"/>
      <c r="K87" s="26"/>
      <c r="M87" s="26"/>
      <c r="O87" s="26"/>
    </row>
    <row r="88" spans="1:17" s="5" customFormat="1" x14ac:dyDescent="0.25">
      <c r="A88" s="178" t="s">
        <v>21</v>
      </c>
      <c r="B88" s="174" t="s">
        <v>80</v>
      </c>
      <c r="C88" s="171" t="s">
        <v>81</v>
      </c>
      <c r="D88" s="110">
        <f>L31</f>
        <v>0</v>
      </c>
      <c r="E88" s="26"/>
      <c r="F88" s="26"/>
      <c r="G88" s="26"/>
      <c r="H88" s="26"/>
      <c r="I88" s="26"/>
      <c r="J88" s="26"/>
      <c r="K88" s="26"/>
      <c r="M88" s="26"/>
      <c r="O88" s="26"/>
    </row>
    <row r="89" spans="1:17" s="5" customFormat="1" x14ac:dyDescent="0.25">
      <c r="A89" s="179" t="s">
        <v>82</v>
      </c>
      <c r="B89" s="170" t="s">
        <v>83</v>
      </c>
      <c r="C89" s="180" t="s">
        <v>84</v>
      </c>
      <c r="D89" s="111">
        <f>L53</f>
        <v>0</v>
      </c>
      <c r="E89" s="26"/>
      <c r="F89" s="26"/>
      <c r="G89" s="26"/>
      <c r="H89" s="26"/>
      <c r="I89" s="26"/>
      <c r="J89" s="26"/>
      <c r="K89" s="26"/>
      <c r="M89" s="26"/>
      <c r="O89" s="26"/>
    </row>
    <row r="90" spans="1:17" s="5" customFormat="1" x14ac:dyDescent="0.25">
      <c r="A90" s="181" t="s">
        <v>16</v>
      </c>
      <c r="B90" s="157" t="s">
        <v>85</v>
      </c>
      <c r="C90" s="171" t="s">
        <v>86</v>
      </c>
      <c r="D90" s="112">
        <f>L60</f>
        <v>0</v>
      </c>
      <c r="E90" s="26"/>
      <c r="F90" s="26"/>
      <c r="G90" s="26"/>
      <c r="H90" s="26"/>
      <c r="I90" s="26"/>
      <c r="J90" s="26"/>
      <c r="K90" s="26"/>
      <c r="M90" s="26"/>
      <c r="O90" s="26"/>
    </row>
    <row r="91" spans="1:17" s="5" customFormat="1" x14ac:dyDescent="0.25">
      <c r="A91" s="182" t="s">
        <v>87</v>
      </c>
      <c r="B91" s="157" t="s">
        <v>88</v>
      </c>
      <c r="C91" s="171" t="s">
        <v>89</v>
      </c>
      <c r="D91" s="113">
        <f>L63</f>
        <v>0</v>
      </c>
      <c r="E91" s="26"/>
      <c r="F91" s="26"/>
      <c r="G91" s="26"/>
      <c r="H91" s="26"/>
      <c r="I91" s="26"/>
      <c r="J91" s="26"/>
      <c r="K91" s="26"/>
      <c r="M91" s="26"/>
      <c r="O91" s="26"/>
    </row>
    <row r="92" spans="1:17" s="5" customFormat="1" x14ac:dyDescent="0.25">
      <c r="A92" s="183" t="s">
        <v>90</v>
      </c>
      <c r="B92" s="157" t="s">
        <v>91</v>
      </c>
      <c r="C92" s="184" t="s">
        <v>92</v>
      </c>
      <c r="D92" s="114">
        <f>L76</f>
        <v>0</v>
      </c>
      <c r="E92" s="26"/>
      <c r="F92" s="26"/>
      <c r="G92" s="26"/>
      <c r="H92" s="26"/>
      <c r="I92" s="26"/>
      <c r="J92" s="26"/>
      <c r="K92" s="26"/>
      <c r="M92" s="26"/>
      <c r="O92" s="26"/>
    </row>
    <row r="93" spans="1:17" s="5" customFormat="1" x14ac:dyDescent="0.25">
      <c r="A93" s="185" t="s">
        <v>93</v>
      </c>
      <c r="B93" s="186" t="s">
        <v>94</v>
      </c>
      <c r="C93" s="187" t="s">
        <v>1</v>
      </c>
      <c r="D93" s="104">
        <f>SUM(C80,E80,G80)</f>
        <v>0</v>
      </c>
      <c r="E93" s="26" t="s">
        <v>118</v>
      </c>
      <c r="F93" s="26"/>
      <c r="G93" s="26"/>
      <c r="H93" s="26"/>
      <c r="I93" s="26"/>
      <c r="J93" s="26"/>
      <c r="K93" s="26"/>
      <c r="M93" s="26"/>
      <c r="O93" s="26"/>
    </row>
    <row r="94" spans="1:17" s="5" customFormat="1" x14ac:dyDescent="0.25">
      <c r="A94" s="188" t="s">
        <v>95</v>
      </c>
      <c r="B94" s="124" t="s">
        <v>96</v>
      </c>
      <c r="C94" s="184" t="s">
        <v>97</v>
      </c>
      <c r="D94" s="105">
        <f>J80</f>
        <v>0</v>
      </c>
      <c r="E94" s="26" t="s">
        <v>119</v>
      </c>
      <c r="F94" s="26"/>
      <c r="G94" s="26"/>
      <c r="H94" s="26"/>
      <c r="I94" s="26"/>
      <c r="J94" s="26"/>
      <c r="K94" s="26"/>
      <c r="M94" s="26"/>
      <c r="O94" s="26"/>
    </row>
    <row r="95" spans="1:17" s="5" customFormat="1" ht="15.75" thickBot="1" x14ac:dyDescent="0.3">
      <c r="A95" s="48"/>
      <c r="B95" s="49"/>
      <c r="C95" s="49"/>
      <c r="D95" s="190">
        <f>SUM(D83:D94)</f>
        <v>0</v>
      </c>
      <c r="E95" s="42"/>
      <c r="F95" s="42"/>
      <c r="G95" s="26"/>
      <c r="H95" s="26"/>
      <c r="I95" s="26"/>
      <c r="J95" s="42"/>
      <c r="K95" s="26"/>
      <c r="M95" s="26"/>
      <c r="O95" s="26"/>
    </row>
    <row r="96" spans="1:17" s="5" customFormat="1" x14ac:dyDescent="0.25">
      <c r="E96" s="26"/>
      <c r="F96" s="26"/>
      <c r="G96" s="26"/>
      <c r="H96" s="26"/>
      <c r="I96" s="26"/>
      <c r="J96" s="26"/>
      <c r="K96" s="26"/>
      <c r="M96" s="26"/>
      <c r="O96" s="26"/>
    </row>
    <row r="97" spans="1:17" s="5" customFormat="1" x14ac:dyDescent="0.25">
      <c r="J97" s="26"/>
      <c r="K97" s="26"/>
      <c r="L97" s="20"/>
      <c r="M97" s="26"/>
      <c r="O97" s="26"/>
    </row>
    <row r="98" spans="1:17" s="5" customFormat="1" x14ac:dyDescent="0.25">
      <c r="J98" s="26"/>
      <c r="K98" s="26"/>
      <c r="L98" s="20"/>
      <c r="M98" s="26"/>
      <c r="O98" s="26"/>
    </row>
    <row r="99" spans="1:17" s="5" customFormat="1" x14ac:dyDescent="0.25">
      <c r="A99" s="26"/>
      <c r="B99" s="26"/>
      <c r="C99" s="22"/>
      <c r="D99" s="42"/>
      <c r="J99" s="20"/>
      <c r="K99" s="22"/>
      <c r="M99" s="26"/>
      <c r="O99" s="26"/>
    </row>
    <row r="100" spans="1:17" s="26" customFormat="1" x14ac:dyDescent="0.25">
      <c r="A100" s="59"/>
      <c r="B100" s="59"/>
      <c r="C100" s="59"/>
      <c r="D100" s="50"/>
      <c r="J100" s="22"/>
      <c r="K100" s="22"/>
    </row>
    <row r="101" spans="1:17" s="26" customFormat="1" x14ac:dyDescent="0.25">
      <c r="A101" s="40"/>
      <c r="B101" s="40"/>
      <c r="C101" s="41"/>
      <c r="D101" s="42"/>
      <c r="J101" s="22"/>
      <c r="K101" s="22"/>
      <c r="L101" s="22"/>
      <c r="M101" s="22"/>
      <c r="N101" s="22"/>
      <c r="P101" s="22"/>
      <c r="Q101" s="22"/>
    </row>
    <row r="102" spans="1:17" s="26" customFormat="1" x14ac:dyDescent="0.25">
      <c r="A102" s="40"/>
      <c r="B102" s="40"/>
      <c r="C102" s="41"/>
      <c r="D102" s="42"/>
      <c r="J102" s="22"/>
      <c r="K102" s="22"/>
      <c r="L102" s="22"/>
      <c r="M102" s="22"/>
      <c r="N102" s="22"/>
      <c r="P102" s="22"/>
      <c r="Q102" s="22"/>
    </row>
    <row r="103" spans="1:17" s="26" customFormat="1" x14ac:dyDescent="0.25">
      <c r="A103" s="43"/>
      <c r="B103" s="43"/>
      <c r="C103" s="41"/>
      <c r="D103" s="42"/>
      <c r="J103" s="22"/>
      <c r="K103" s="22"/>
      <c r="L103" s="22"/>
      <c r="M103" s="22"/>
      <c r="N103" s="22"/>
      <c r="P103" s="22"/>
      <c r="Q103" s="22"/>
    </row>
    <row r="104" spans="1:17" s="26" customFormat="1" x14ac:dyDescent="0.25">
      <c r="A104" s="43"/>
      <c r="B104" s="43"/>
      <c r="C104" s="41"/>
      <c r="D104" s="42"/>
      <c r="J104" s="22"/>
      <c r="K104" s="22"/>
      <c r="L104" s="22"/>
      <c r="M104" s="22"/>
      <c r="N104" s="22"/>
      <c r="P104" s="22"/>
      <c r="Q104" s="22"/>
    </row>
    <row r="105" spans="1:17" s="26" customFormat="1" x14ac:dyDescent="0.25">
      <c r="A105" s="43"/>
      <c r="B105" s="43"/>
      <c r="C105" s="44"/>
      <c r="D105" s="42"/>
      <c r="J105" s="22"/>
      <c r="K105" s="22"/>
      <c r="L105" s="22"/>
      <c r="M105" s="22"/>
      <c r="N105" s="22"/>
      <c r="P105" s="22"/>
      <c r="Q105" s="22"/>
    </row>
    <row r="106" spans="1:17" s="26" customFormat="1" x14ac:dyDescent="0.25">
      <c r="A106" s="43"/>
      <c r="B106" s="43"/>
      <c r="C106" s="41"/>
      <c r="D106" s="42"/>
      <c r="J106" s="22"/>
      <c r="K106" s="22"/>
      <c r="L106" s="22"/>
      <c r="M106" s="22"/>
      <c r="N106" s="22"/>
      <c r="P106" s="22"/>
      <c r="Q106" s="22"/>
    </row>
    <row r="107" spans="1:17" s="26" customFormat="1" x14ac:dyDescent="0.25">
      <c r="A107" s="40"/>
      <c r="B107" s="40"/>
      <c r="C107" s="45"/>
      <c r="D107" s="42"/>
      <c r="J107" s="22"/>
      <c r="K107" s="22"/>
      <c r="L107" s="22"/>
      <c r="M107" s="22"/>
      <c r="N107" s="22"/>
      <c r="P107" s="22"/>
      <c r="Q107" s="22"/>
    </row>
    <row r="108" spans="1:17" s="26" customFormat="1" x14ac:dyDescent="0.25">
      <c r="A108" s="35"/>
      <c r="B108" s="35"/>
      <c r="C108" s="41"/>
      <c r="D108" s="42"/>
      <c r="J108" s="22"/>
      <c r="K108" s="22"/>
      <c r="L108" s="22"/>
      <c r="M108" s="22"/>
      <c r="N108" s="22"/>
      <c r="P108" s="22"/>
      <c r="Q108" s="22"/>
    </row>
    <row r="109" spans="1:17" s="26" customFormat="1" x14ac:dyDescent="0.25">
      <c r="A109" s="35"/>
      <c r="B109" s="35"/>
      <c r="C109" s="41"/>
      <c r="D109" s="42"/>
      <c r="J109" s="22"/>
      <c r="K109" s="22"/>
      <c r="L109" s="22"/>
      <c r="M109" s="22"/>
      <c r="N109" s="22"/>
      <c r="P109" s="22"/>
      <c r="Q109" s="22"/>
    </row>
    <row r="110" spans="1:17" s="26" customFormat="1" x14ac:dyDescent="0.25">
      <c r="A110" s="35"/>
      <c r="B110" s="35"/>
      <c r="C110" s="46"/>
      <c r="D110" s="42"/>
      <c r="E110" s="22"/>
      <c r="F110" s="22"/>
      <c r="G110" s="22"/>
      <c r="J110" s="22"/>
      <c r="K110" s="22"/>
      <c r="L110" s="22"/>
      <c r="M110" s="22"/>
      <c r="N110" s="22"/>
      <c r="O110" s="22"/>
      <c r="P110" s="22"/>
      <c r="Q110" s="22"/>
    </row>
    <row r="111" spans="1:17" s="26" customFormat="1" x14ac:dyDescent="0.25">
      <c r="A111" s="51"/>
      <c r="B111" s="51"/>
      <c r="C111" s="47"/>
      <c r="D111" s="42"/>
      <c r="E111" s="22"/>
      <c r="F111" s="22"/>
      <c r="G111" s="22"/>
      <c r="J111" s="22"/>
      <c r="K111" s="22"/>
      <c r="L111" s="22"/>
      <c r="M111" s="22"/>
      <c r="N111" s="22"/>
      <c r="O111" s="22"/>
      <c r="P111" s="22"/>
      <c r="Q111" s="22"/>
    </row>
    <row r="112" spans="1:17" s="26" customFormat="1" x14ac:dyDescent="0.25">
      <c r="A112" s="9"/>
      <c r="B112" s="9"/>
      <c r="C112" s="46"/>
      <c r="D112" s="42"/>
      <c r="E112" s="22"/>
      <c r="F112" s="22"/>
      <c r="G112" s="22"/>
      <c r="J112" s="22"/>
      <c r="K112" s="22"/>
      <c r="L112" s="22"/>
      <c r="M112" s="22"/>
      <c r="N112" s="22"/>
      <c r="O112" s="22"/>
      <c r="P112" s="22"/>
      <c r="Q112" s="22"/>
    </row>
    <row r="113" spans="1:17" s="26" customFormat="1" x14ac:dyDescent="0.25">
      <c r="A113" s="9"/>
      <c r="B113" s="9"/>
      <c r="D113" s="42"/>
      <c r="E113" s="22"/>
      <c r="F113" s="22"/>
      <c r="G113" s="22"/>
      <c r="J113" s="22"/>
      <c r="K113" s="22"/>
      <c r="L113" s="22"/>
      <c r="M113" s="22"/>
      <c r="N113" s="22"/>
      <c r="O113" s="22"/>
      <c r="P113" s="22"/>
      <c r="Q113" s="22"/>
    </row>
    <row r="114" spans="1:17" s="26" customFormat="1" x14ac:dyDescent="0.25">
      <c r="A114" s="9"/>
      <c r="B114" s="9"/>
      <c r="E114" s="22"/>
      <c r="F114" s="22"/>
      <c r="G114" s="22"/>
      <c r="J114" s="22"/>
      <c r="K114" s="22"/>
      <c r="L114" s="22"/>
      <c r="M114" s="22"/>
      <c r="N114" s="22"/>
      <c r="O114" s="22"/>
      <c r="P114" s="22"/>
      <c r="Q114" s="22"/>
    </row>
    <row r="115" spans="1:17" s="26" customFormat="1" x14ac:dyDescent="0.25">
      <c r="A115" s="9"/>
      <c r="B115" s="9"/>
      <c r="E115" s="22"/>
      <c r="F115" s="22"/>
      <c r="G115" s="22"/>
      <c r="J115" s="22"/>
      <c r="K115" s="22"/>
      <c r="L115" s="22"/>
      <c r="M115" s="22"/>
      <c r="N115" s="22"/>
      <c r="O115" s="22"/>
      <c r="P115" s="22"/>
      <c r="Q115" s="22"/>
    </row>
    <row r="116" spans="1:17" s="26" customFormat="1" x14ac:dyDescent="0.25">
      <c r="A116" s="9"/>
      <c r="B116" s="9"/>
      <c r="E116" s="22"/>
      <c r="F116" s="22"/>
      <c r="G116" s="22"/>
      <c r="J116" s="22"/>
      <c r="K116" s="22"/>
      <c r="L116" s="22"/>
      <c r="M116" s="22"/>
      <c r="N116" s="22"/>
      <c r="O116" s="22"/>
      <c r="P116" s="22"/>
      <c r="Q116" s="22"/>
    </row>
    <row r="117" spans="1:17" s="26" customFormat="1" x14ac:dyDescent="0.25">
      <c r="A117" s="9"/>
      <c r="B117" s="9"/>
      <c r="E117" s="22"/>
      <c r="F117" s="22"/>
      <c r="G117" s="22"/>
      <c r="J117" s="22"/>
      <c r="K117" s="22"/>
      <c r="L117" s="22"/>
      <c r="M117" s="22"/>
      <c r="N117" s="22"/>
      <c r="O117" s="22"/>
      <c r="P117" s="22"/>
      <c r="Q117" s="22"/>
    </row>
    <row r="118" spans="1:17" s="26" customFormat="1" x14ac:dyDescent="0.25">
      <c r="A118" s="9"/>
      <c r="B118" s="9"/>
      <c r="E118" s="22"/>
      <c r="F118" s="22"/>
      <c r="G118" s="22"/>
      <c r="J118" s="22"/>
      <c r="K118" s="22"/>
      <c r="L118" s="22"/>
      <c r="M118" s="22"/>
      <c r="N118" s="22"/>
      <c r="O118" s="22"/>
      <c r="P118" s="22"/>
      <c r="Q118" s="22"/>
    </row>
    <row r="119" spans="1:17" s="26" customFormat="1" x14ac:dyDescent="0.25">
      <c r="A119" s="15"/>
      <c r="B119" s="15"/>
      <c r="C119" s="5"/>
      <c r="D119" s="5"/>
      <c r="E119" s="22"/>
      <c r="F119" s="22"/>
      <c r="G119" s="22"/>
      <c r="J119" s="22"/>
      <c r="K119" s="22"/>
      <c r="L119" s="22"/>
      <c r="M119" s="22"/>
      <c r="N119" s="22"/>
      <c r="O119" s="22"/>
      <c r="P119" s="22"/>
      <c r="Q119" s="22"/>
    </row>
    <row r="120" spans="1:17" s="5" customFormat="1" x14ac:dyDescent="0.25">
      <c r="A120" s="15"/>
      <c r="B120" s="15"/>
      <c r="E120" s="20"/>
      <c r="F120" s="20"/>
      <c r="G120" s="20"/>
      <c r="J120" s="20"/>
      <c r="K120" s="22"/>
      <c r="L120" s="20"/>
      <c r="M120" s="22"/>
      <c r="N120" s="20"/>
      <c r="O120" s="22"/>
      <c r="P120" s="20"/>
      <c r="Q120" s="20"/>
    </row>
    <row r="121" spans="1:17" s="5" customFormat="1" x14ac:dyDescent="0.25">
      <c r="A121" s="15"/>
      <c r="B121" s="15"/>
      <c r="E121" s="20"/>
      <c r="F121" s="20"/>
      <c r="G121" s="20"/>
      <c r="J121" s="20"/>
      <c r="K121" s="22"/>
      <c r="L121" s="20"/>
      <c r="M121" s="22"/>
      <c r="N121" s="20"/>
      <c r="O121" s="22"/>
      <c r="P121" s="20"/>
      <c r="Q121" s="20"/>
    </row>
    <row r="122" spans="1:17" s="5" customFormat="1" x14ac:dyDescent="0.25">
      <c r="A122" s="15"/>
      <c r="B122" s="15"/>
      <c r="E122" s="20"/>
      <c r="F122" s="20"/>
      <c r="G122" s="20"/>
      <c r="J122" s="20"/>
      <c r="K122" s="22"/>
      <c r="L122" s="20"/>
      <c r="M122" s="22"/>
      <c r="N122" s="20"/>
      <c r="O122" s="22"/>
      <c r="P122" s="20"/>
      <c r="Q122" s="20"/>
    </row>
    <row r="123" spans="1:17" s="5" customFormat="1" x14ac:dyDescent="0.25">
      <c r="A123" s="15"/>
      <c r="B123" s="15"/>
      <c r="E123" s="20"/>
      <c r="F123" s="20"/>
      <c r="G123" s="20"/>
      <c r="J123" s="20"/>
      <c r="K123" s="22"/>
      <c r="L123" s="20"/>
      <c r="M123" s="22"/>
      <c r="N123" s="20"/>
      <c r="O123" s="22"/>
      <c r="P123" s="20"/>
      <c r="Q123" s="20"/>
    </row>
    <row r="124" spans="1:17" s="5" customFormat="1" x14ac:dyDescent="0.25">
      <c r="A124" s="15"/>
      <c r="B124" s="15"/>
      <c r="E124" s="20"/>
      <c r="F124" s="20"/>
      <c r="G124" s="20"/>
      <c r="J124" s="20"/>
      <c r="K124" s="22"/>
      <c r="L124" s="20"/>
      <c r="M124" s="22"/>
      <c r="N124" s="20"/>
      <c r="O124" s="22"/>
      <c r="P124" s="20"/>
      <c r="Q124" s="20"/>
    </row>
    <row r="125" spans="1:17" s="5" customFormat="1" x14ac:dyDescent="0.25">
      <c r="A125" s="15"/>
      <c r="B125" s="15"/>
      <c r="E125" s="20"/>
      <c r="F125" s="20"/>
      <c r="G125" s="20"/>
      <c r="J125" s="20"/>
      <c r="K125" s="22"/>
      <c r="L125" s="20"/>
      <c r="M125" s="22"/>
      <c r="N125" s="20"/>
      <c r="O125" s="22"/>
      <c r="P125" s="20"/>
      <c r="Q125" s="20"/>
    </row>
    <row r="126" spans="1:17" s="5" customFormat="1" x14ac:dyDescent="0.25">
      <c r="A126" s="15"/>
      <c r="B126" s="15"/>
      <c r="E126" s="20"/>
      <c r="F126" s="20"/>
      <c r="G126" s="20"/>
      <c r="J126" s="20"/>
      <c r="K126" s="22"/>
      <c r="L126" s="20"/>
      <c r="M126" s="22"/>
      <c r="N126" s="20"/>
      <c r="O126" s="22"/>
      <c r="P126" s="20"/>
      <c r="Q126" s="20"/>
    </row>
    <row r="127" spans="1:17" s="5" customFormat="1" x14ac:dyDescent="0.25">
      <c r="A127" s="15"/>
      <c r="B127" s="15"/>
      <c r="E127" s="20"/>
      <c r="F127" s="20"/>
      <c r="G127" s="20"/>
      <c r="J127" s="20"/>
      <c r="K127" s="22"/>
      <c r="L127" s="20"/>
      <c r="M127" s="22"/>
      <c r="N127" s="20"/>
      <c r="O127" s="22"/>
      <c r="P127" s="20"/>
      <c r="Q127" s="20"/>
    </row>
    <row r="128" spans="1:17" s="5" customFormat="1" x14ac:dyDescent="0.25">
      <c r="A128" s="15"/>
      <c r="B128" s="15"/>
      <c r="E128" s="20"/>
      <c r="F128" s="20"/>
      <c r="G128" s="20"/>
      <c r="J128" s="20"/>
      <c r="K128" s="22"/>
      <c r="L128" s="20"/>
      <c r="M128" s="22"/>
      <c r="N128" s="20"/>
      <c r="O128" s="22"/>
      <c r="P128" s="20"/>
      <c r="Q128" s="20"/>
    </row>
    <row r="129" spans="1:17" s="5" customFormat="1" x14ac:dyDescent="0.25">
      <c r="A129" s="15"/>
      <c r="B129" s="15"/>
      <c r="E129" s="20"/>
      <c r="F129" s="20"/>
      <c r="G129" s="20"/>
      <c r="J129" s="20"/>
      <c r="K129" s="22"/>
      <c r="L129" s="20"/>
      <c r="M129" s="22"/>
      <c r="N129" s="20"/>
      <c r="O129" s="22"/>
      <c r="P129" s="20"/>
      <c r="Q129" s="20"/>
    </row>
    <row r="130" spans="1:17" s="5" customFormat="1" x14ac:dyDescent="0.25">
      <c r="A130" s="15"/>
      <c r="B130" s="15"/>
      <c r="E130" s="20"/>
      <c r="F130" s="20"/>
      <c r="G130" s="20"/>
      <c r="J130" s="20"/>
      <c r="K130" s="22"/>
      <c r="L130" s="20"/>
      <c r="M130" s="22"/>
      <c r="N130" s="20"/>
      <c r="O130" s="22"/>
      <c r="P130" s="20"/>
      <c r="Q130" s="20"/>
    </row>
    <row r="131" spans="1:17" s="5" customFormat="1" x14ac:dyDescent="0.25">
      <c r="A131" s="15"/>
      <c r="B131" s="15"/>
      <c r="E131" s="20"/>
      <c r="F131" s="20"/>
      <c r="G131" s="20"/>
      <c r="J131" s="20"/>
      <c r="K131" s="22"/>
      <c r="L131" s="20"/>
      <c r="M131" s="22"/>
      <c r="N131" s="20"/>
      <c r="O131" s="22"/>
      <c r="P131" s="20"/>
      <c r="Q131" s="20"/>
    </row>
    <row r="132" spans="1:17" s="5" customFormat="1" x14ac:dyDescent="0.25">
      <c r="A132" s="15"/>
      <c r="B132" s="15"/>
      <c r="E132" s="20"/>
      <c r="F132" s="20"/>
      <c r="G132" s="20"/>
      <c r="J132" s="20"/>
      <c r="K132" s="22"/>
      <c r="L132" s="20"/>
      <c r="M132" s="22"/>
      <c r="N132" s="20"/>
      <c r="O132" s="22"/>
      <c r="P132" s="20"/>
      <c r="Q132" s="20"/>
    </row>
    <row r="133" spans="1:17" s="5" customFormat="1" x14ac:dyDescent="0.25">
      <c r="A133" s="15"/>
      <c r="B133" s="15"/>
      <c r="E133" s="20"/>
      <c r="F133" s="20"/>
      <c r="G133" s="20"/>
      <c r="J133" s="20"/>
      <c r="K133" s="22"/>
      <c r="L133" s="20"/>
      <c r="M133" s="22"/>
      <c r="N133" s="20"/>
      <c r="O133" s="22"/>
      <c r="P133" s="20"/>
      <c r="Q133" s="20"/>
    </row>
    <row r="134" spans="1:17" s="5" customFormat="1" x14ac:dyDescent="0.25">
      <c r="A134" s="15"/>
      <c r="B134" s="15"/>
      <c r="E134" s="20"/>
      <c r="F134" s="20"/>
      <c r="G134" s="20"/>
      <c r="J134" s="20"/>
      <c r="K134" s="22"/>
      <c r="L134" s="20"/>
      <c r="M134" s="22"/>
      <c r="N134" s="20"/>
      <c r="O134" s="22"/>
      <c r="P134" s="20"/>
      <c r="Q134" s="20"/>
    </row>
    <row r="135" spans="1:17" s="5" customFormat="1" x14ac:dyDescent="0.25">
      <c r="A135" s="15"/>
      <c r="B135" s="15"/>
      <c r="E135" s="20"/>
      <c r="F135" s="20"/>
      <c r="G135" s="20"/>
      <c r="J135" s="20"/>
      <c r="K135" s="22"/>
      <c r="L135" s="20"/>
      <c r="M135" s="22"/>
      <c r="N135" s="20"/>
      <c r="O135" s="22"/>
      <c r="P135" s="20"/>
      <c r="Q135" s="20"/>
    </row>
    <row r="136" spans="1:17" s="5" customFormat="1" x14ac:dyDescent="0.25">
      <c r="A136" s="15"/>
      <c r="B136" s="15"/>
      <c r="E136" s="20"/>
      <c r="F136" s="20"/>
      <c r="G136" s="20"/>
      <c r="J136" s="20"/>
      <c r="K136" s="22"/>
      <c r="L136" s="20"/>
      <c r="M136" s="22"/>
      <c r="N136" s="20"/>
      <c r="O136" s="22"/>
      <c r="P136" s="20"/>
      <c r="Q136" s="20"/>
    </row>
    <row r="137" spans="1:17" s="5" customFormat="1" x14ac:dyDescent="0.25">
      <c r="A137" s="15"/>
      <c r="B137" s="15"/>
      <c r="E137" s="20"/>
      <c r="F137" s="20"/>
      <c r="G137" s="20"/>
      <c r="J137" s="20"/>
      <c r="K137" s="22"/>
      <c r="L137" s="20"/>
      <c r="M137" s="22"/>
      <c r="N137" s="20"/>
      <c r="O137" s="22"/>
      <c r="P137" s="20"/>
      <c r="Q137" s="20"/>
    </row>
    <row r="138" spans="1:17" s="5" customFormat="1" x14ac:dyDescent="0.25">
      <c r="A138" s="15"/>
      <c r="B138" s="15"/>
      <c r="E138" s="20"/>
      <c r="F138" s="20"/>
      <c r="G138" s="20"/>
      <c r="J138" s="20"/>
      <c r="K138" s="22"/>
      <c r="L138" s="20"/>
      <c r="M138" s="22"/>
      <c r="N138" s="20"/>
      <c r="O138" s="22"/>
      <c r="P138" s="20"/>
      <c r="Q138" s="20"/>
    </row>
    <row r="139" spans="1:17" s="5" customFormat="1" x14ac:dyDescent="0.25">
      <c r="A139" s="15"/>
      <c r="B139" s="15"/>
      <c r="E139" s="20"/>
      <c r="F139" s="20"/>
      <c r="G139" s="20"/>
      <c r="J139" s="20"/>
      <c r="K139" s="22"/>
      <c r="L139" s="20"/>
      <c r="M139" s="22"/>
      <c r="N139" s="20"/>
      <c r="O139" s="22"/>
      <c r="P139" s="20"/>
      <c r="Q139" s="20"/>
    </row>
    <row r="140" spans="1:17" s="5" customFormat="1" x14ac:dyDescent="0.25">
      <c r="A140" s="15"/>
      <c r="B140" s="15"/>
      <c r="E140" s="20"/>
      <c r="F140" s="20"/>
      <c r="G140" s="20"/>
      <c r="J140" s="20"/>
      <c r="K140" s="22"/>
      <c r="L140" s="20"/>
      <c r="M140" s="22"/>
      <c r="N140" s="20"/>
      <c r="O140" s="22"/>
      <c r="P140" s="20"/>
      <c r="Q140" s="20"/>
    </row>
    <row r="141" spans="1:17" s="5" customFormat="1" x14ac:dyDescent="0.25">
      <c r="A141" s="15"/>
      <c r="B141" s="15"/>
      <c r="E141" s="20"/>
      <c r="F141" s="20"/>
      <c r="G141" s="20"/>
      <c r="J141" s="20"/>
      <c r="K141" s="22"/>
      <c r="L141" s="20"/>
      <c r="M141" s="22"/>
      <c r="N141" s="20"/>
      <c r="O141" s="22"/>
      <c r="P141" s="20"/>
      <c r="Q141" s="20"/>
    </row>
    <row r="142" spans="1:17" s="5" customFormat="1" x14ac:dyDescent="0.25">
      <c r="A142" s="15"/>
      <c r="B142" s="15"/>
      <c r="E142" s="20"/>
      <c r="F142" s="20"/>
      <c r="G142" s="20"/>
      <c r="J142" s="20"/>
      <c r="K142" s="22"/>
      <c r="L142" s="20"/>
      <c r="M142" s="22"/>
      <c r="N142" s="20"/>
      <c r="O142" s="22"/>
      <c r="P142" s="20"/>
      <c r="Q142" s="20"/>
    </row>
    <row r="143" spans="1:17" s="5" customFormat="1" x14ac:dyDescent="0.25">
      <c r="A143" s="15"/>
      <c r="B143" s="15"/>
      <c r="E143" s="20"/>
      <c r="F143" s="20"/>
      <c r="G143" s="20"/>
      <c r="J143" s="20"/>
      <c r="K143" s="22"/>
      <c r="L143" s="20"/>
      <c r="M143" s="22"/>
      <c r="N143" s="20"/>
      <c r="O143" s="22"/>
      <c r="P143" s="20"/>
      <c r="Q143" s="20"/>
    </row>
    <row r="144" spans="1:17" s="5" customFormat="1" x14ac:dyDescent="0.25">
      <c r="A144" s="15"/>
      <c r="B144" s="15"/>
      <c r="E144" s="20"/>
      <c r="F144" s="20"/>
      <c r="G144" s="20"/>
      <c r="J144" s="20"/>
      <c r="K144" s="22"/>
      <c r="L144" s="20"/>
      <c r="M144" s="22"/>
      <c r="N144" s="20"/>
      <c r="O144" s="22"/>
      <c r="P144" s="20"/>
      <c r="Q144" s="20"/>
    </row>
    <row r="145" spans="1:17" s="5" customFormat="1" x14ac:dyDescent="0.25">
      <c r="A145" s="52"/>
      <c r="B145" s="52"/>
      <c r="C145" s="1"/>
      <c r="D145" s="53"/>
      <c r="E145" s="20"/>
      <c r="F145" s="20"/>
      <c r="G145" s="20"/>
      <c r="J145" s="20"/>
      <c r="K145" s="22"/>
      <c r="L145" s="20"/>
      <c r="M145" s="22"/>
      <c r="N145" s="20"/>
      <c r="O145" s="22"/>
      <c r="P145" s="20"/>
      <c r="Q145" s="20"/>
    </row>
  </sheetData>
  <printOptions horizontalCentered="1" gridLines="1"/>
  <pageMargins left="0.2" right="0.2" top="0.75" bottom="0.75" header="0.3" footer="0.3"/>
  <pageSetup scale="58" fitToHeight="3" orientation="landscape" horizontalDpi="1200" verticalDpi="1200" r:id="rId1"/>
  <headerFooter>
    <oddFooter>&amp;L&amp;F&amp;C&amp;A&amp;R&amp;P of &amp;N</oddFooter>
  </headerFooter>
  <rowBreaks count="1" manualBreakCount="1">
    <brk id="53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5"/>
  <sheetViews>
    <sheetView showZeros="0" zoomScale="106" zoomScaleNormal="106" workbookViewId="0">
      <pane ySplit="4" topLeftCell="A59" activePane="bottomLeft" state="frozen"/>
      <selection pane="bottomLeft"/>
    </sheetView>
  </sheetViews>
  <sheetFormatPr defaultRowHeight="15" x14ac:dyDescent="0.25"/>
  <cols>
    <col min="1" max="1" width="28" style="52" customWidth="1"/>
    <col min="2" max="2" width="29.85546875" style="52" customWidth="1"/>
    <col min="3" max="3" width="13.85546875" style="1" customWidth="1"/>
    <col min="4" max="4" width="12.5703125" style="53" customWidth="1"/>
    <col min="5" max="5" width="14.28515625" style="29" customWidth="1"/>
    <col min="6" max="6" width="11.5703125" style="29" bestFit="1" customWidth="1"/>
    <col min="7" max="7" width="10.28515625" style="20" customWidth="1"/>
    <col min="8" max="8" width="11.5703125" style="1" bestFit="1" customWidth="1"/>
    <col min="9" max="9" width="13.42578125" style="53" customWidth="1"/>
    <col min="10" max="10" width="16.28515625" style="20" customWidth="1"/>
    <col min="11" max="11" width="1.7109375" style="67" customWidth="1"/>
    <col min="12" max="12" width="15.7109375" style="29" customWidth="1"/>
    <col min="13" max="13" width="1.7109375" style="67" customWidth="1"/>
    <col min="14" max="14" width="12.42578125" style="29" bestFit="1" customWidth="1"/>
    <col min="15" max="15" width="1.7109375" style="67" customWidth="1"/>
    <col min="16" max="16" width="13.42578125" style="29" bestFit="1" customWidth="1"/>
    <col min="17" max="17" width="1.7109375" style="29" customWidth="1"/>
    <col min="18" max="18" width="15" style="1" customWidth="1"/>
    <col min="19" max="19" width="17.7109375" style="1" customWidth="1"/>
    <col min="20" max="20" width="16.7109375" style="1" customWidth="1"/>
    <col min="21" max="21" width="23.140625" style="1" customWidth="1"/>
    <col min="22" max="22" width="26" style="1" customWidth="1"/>
    <col min="23" max="255" width="9.140625" style="1"/>
    <col min="256" max="256" width="33.5703125" style="1" customWidth="1"/>
    <col min="257" max="257" width="12.5703125" style="1" bestFit="1" customWidth="1"/>
    <col min="258" max="258" width="11.28515625" style="1" bestFit="1" customWidth="1"/>
    <col min="259" max="259" width="12.42578125" style="1" customWidth="1"/>
    <col min="260" max="260" width="16.42578125" style="1" customWidth="1"/>
    <col min="261" max="261" width="13.85546875" style="1" customWidth="1"/>
    <col min="262" max="262" width="15.7109375" style="1" customWidth="1"/>
    <col min="263" max="263" width="1.140625" style="1" customWidth="1"/>
    <col min="264" max="264" width="1.28515625" style="1" customWidth="1"/>
    <col min="265" max="265" width="15.28515625" style="1" customWidth="1"/>
    <col min="266" max="266" width="16" style="1" customWidth="1"/>
    <col min="267" max="267" width="15" style="1" customWidth="1"/>
    <col min="268" max="268" width="11.5703125" style="1" customWidth="1"/>
    <col min="269" max="269" width="13.5703125" style="1" customWidth="1"/>
    <col min="270" max="270" width="12.140625" style="1" customWidth="1"/>
    <col min="271" max="271" width="12.28515625" style="1" customWidth="1"/>
    <col min="272" max="272" width="12.42578125" style="1" customWidth="1"/>
    <col min="273" max="511" width="9.140625" style="1"/>
    <col min="512" max="512" width="33.5703125" style="1" customWidth="1"/>
    <col min="513" max="513" width="12.5703125" style="1" bestFit="1" customWidth="1"/>
    <col min="514" max="514" width="11.28515625" style="1" bestFit="1" customWidth="1"/>
    <col min="515" max="515" width="12.42578125" style="1" customWidth="1"/>
    <col min="516" max="516" width="16.42578125" style="1" customWidth="1"/>
    <col min="517" max="517" width="13.85546875" style="1" customWidth="1"/>
    <col min="518" max="518" width="15.7109375" style="1" customWidth="1"/>
    <col min="519" max="519" width="1.140625" style="1" customWidth="1"/>
    <col min="520" max="520" width="1.28515625" style="1" customWidth="1"/>
    <col min="521" max="521" width="15.28515625" style="1" customWidth="1"/>
    <col min="522" max="522" width="16" style="1" customWidth="1"/>
    <col min="523" max="523" width="15" style="1" customWidth="1"/>
    <col min="524" max="524" width="11.5703125" style="1" customWidth="1"/>
    <col min="525" max="525" width="13.5703125" style="1" customWidth="1"/>
    <col min="526" max="526" width="12.140625" style="1" customWidth="1"/>
    <col min="527" max="527" width="12.28515625" style="1" customWidth="1"/>
    <col min="528" max="528" width="12.42578125" style="1" customWidth="1"/>
    <col min="529" max="767" width="9.140625" style="1"/>
    <col min="768" max="768" width="33.5703125" style="1" customWidth="1"/>
    <col min="769" max="769" width="12.5703125" style="1" bestFit="1" customWidth="1"/>
    <col min="770" max="770" width="11.28515625" style="1" bestFit="1" customWidth="1"/>
    <col min="771" max="771" width="12.42578125" style="1" customWidth="1"/>
    <col min="772" max="772" width="16.42578125" style="1" customWidth="1"/>
    <col min="773" max="773" width="13.85546875" style="1" customWidth="1"/>
    <col min="774" max="774" width="15.7109375" style="1" customWidth="1"/>
    <col min="775" max="775" width="1.140625" style="1" customWidth="1"/>
    <col min="776" max="776" width="1.28515625" style="1" customWidth="1"/>
    <col min="777" max="777" width="15.28515625" style="1" customWidth="1"/>
    <col min="778" max="778" width="16" style="1" customWidth="1"/>
    <col min="779" max="779" width="15" style="1" customWidth="1"/>
    <col min="780" max="780" width="11.5703125" style="1" customWidth="1"/>
    <col min="781" max="781" width="13.5703125" style="1" customWidth="1"/>
    <col min="782" max="782" width="12.140625" style="1" customWidth="1"/>
    <col min="783" max="783" width="12.28515625" style="1" customWidth="1"/>
    <col min="784" max="784" width="12.42578125" style="1" customWidth="1"/>
    <col min="785" max="1023" width="9.140625" style="1"/>
    <col min="1024" max="1024" width="33.5703125" style="1" customWidth="1"/>
    <col min="1025" max="1025" width="12.5703125" style="1" bestFit="1" customWidth="1"/>
    <col min="1026" max="1026" width="11.28515625" style="1" bestFit="1" customWidth="1"/>
    <col min="1027" max="1027" width="12.42578125" style="1" customWidth="1"/>
    <col min="1028" max="1028" width="16.42578125" style="1" customWidth="1"/>
    <col min="1029" max="1029" width="13.85546875" style="1" customWidth="1"/>
    <col min="1030" max="1030" width="15.7109375" style="1" customWidth="1"/>
    <col min="1031" max="1031" width="1.140625" style="1" customWidth="1"/>
    <col min="1032" max="1032" width="1.28515625" style="1" customWidth="1"/>
    <col min="1033" max="1033" width="15.28515625" style="1" customWidth="1"/>
    <col min="1034" max="1034" width="16" style="1" customWidth="1"/>
    <col min="1035" max="1035" width="15" style="1" customWidth="1"/>
    <col min="1036" max="1036" width="11.5703125" style="1" customWidth="1"/>
    <col min="1037" max="1037" width="13.5703125" style="1" customWidth="1"/>
    <col min="1038" max="1038" width="12.140625" style="1" customWidth="1"/>
    <col min="1039" max="1039" width="12.28515625" style="1" customWidth="1"/>
    <col min="1040" max="1040" width="12.42578125" style="1" customWidth="1"/>
    <col min="1041" max="1279" width="9.140625" style="1"/>
    <col min="1280" max="1280" width="33.5703125" style="1" customWidth="1"/>
    <col min="1281" max="1281" width="12.5703125" style="1" bestFit="1" customWidth="1"/>
    <col min="1282" max="1282" width="11.28515625" style="1" bestFit="1" customWidth="1"/>
    <col min="1283" max="1283" width="12.42578125" style="1" customWidth="1"/>
    <col min="1284" max="1284" width="16.42578125" style="1" customWidth="1"/>
    <col min="1285" max="1285" width="13.85546875" style="1" customWidth="1"/>
    <col min="1286" max="1286" width="15.7109375" style="1" customWidth="1"/>
    <col min="1287" max="1287" width="1.140625" style="1" customWidth="1"/>
    <col min="1288" max="1288" width="1.28515625" style="1" customWidth="1"/>
    <col min="1289" max="1289" width="15.28515625" style="1" customWidth="1"/>
    <col min="1290" max="1290" width="16" style="1" customWidth="1"/>
    <col min="1291" max="1291" width="15" style="1" customWidth="1"/>
    <col min="1292" max="1292" width="11.5703125" style="1" customWidth="1"/>
    <col min="1293" max="1293" width="13.5703125" style="1" customWidth="1"/>
    <col min="1294" max="1294" width="12.140625" style="1" customWidth="1"/>
    <col min="1295" max="1295" width="12.28515625" style="1" customWidth="1"/>
    <col min="1296" max="1296" width="12.42578125" style="1" customWidth="1"/>
    <col min="1297" max="1535" width="9.140625" style="1"/>
    <col min="1536" max="1536" width="33.5703125" style="1" customWidth="1"/>
    <col min="1537" max="1537" width="12.5703125" style="1" bestFit="1" customWidth="1"/>
    <col min="1538" max="1538" width="11.28515625" style="1" bestFit="1" customWidth="1"/>
    <col min="1539" max="1539" width="12.42578125" style="1" customWidth="1"/>
    <col min="1540" max="1540" width="16.42578125" style="1" customWidth="1"/>
    <col min="1541" max="1541" width="13.85546875" style="1" customWidth="1"/>
    <col min="1542" max="1542" width="15.7109375" style="1" customWidth="1"/>
    <col min="1543" max="1543" width="1.140625" style="1" customWidth="1"/>
    <col min="1544" max="1544" width="1.28515625" style="1" customWidth="1"/>
    <col min="1545" max="1545" width="15.28515625" style="1" customWidth="1"/>
    <col min="1546" max="1546" width="16" style="1" customWidth="1"/>
    <col min="1547" max="1547" width="15" style="1" customWidth="1"/>
    <col min="1548" max="1548" width="11.5703125" style="1" customWidth="1"/>
    <col min="1549" max="1549" width="13.5703125" style="1" customWidth="1"/>
    <col min="1550" max="1550" width="12.140625" style="1" customWidth="1"/>
    <col min="1551" max="1551" width="12.28515625" style="1" customWidth="1"/>
    <col min="1552" max="1552" width="12.42578125" style="1" customWidth="1"/>
    <col min="1553" max="1791" width="9.140625" style="1"/>
    <col min="1792" max="1792" width="33.5703125" style="1" customWidth="1"/>
    <col min="1793" max="1793" width="12.5703125" style="1" bestFit="1" customWidth="1"/>
    <col min="1794" max="1794" width="11.28515625" style="1" bestFit="1" customWidth="1"/>
    <col min="1795" max="1795" width="12.42578125" style="1" customWidth="1"/>
    <col min="1796" max="1796" width="16.42578125" style="1" customWidth="1"/>
    <col min="1797" max="1797" width="13.85546875" style="1" customWidth="1"/>
    <col min="1798" max="1798" width="15.7109375" style="1" customWidth="1"/>
    <col min="1799" max="1799" width="1.140625" style="1" customWidth="1"/>
    <col min="1800" max="1800" width="1.28515625" style="1" customWidth="1"/>
    <col min="1801" max="1801" width="15.28515625" style="1" customWidth="1"/>
    <col min="1802" max="1802" width="16" style="1" customWidth="1"/>
    <col min="1803" max="1803" width="15" style="1" customWidth="1"/>
    <col min="1804" max="1804" width="11.5703125" style="1" customWidth="1"/>
    <col min="1805" max="1805" width="13.5703125" style="1" customWidth="1"/>
    <col min="1806" max="1806" width="12.140625" style="1" customWidth="1"/>
    <col min="1807" max="1807" width="12.28515625" style="1" customWidth="1"/>
    <col min="1808" max="1808" width="12.42578125" style="1" customWidth="1"/>
    <col min="1809" max="2047" width="9.140625" style="1"/>
    <col min="2048" max="2048" width="33.5703125" style="1" customWidth="1"/>
    <col min="2049" max="2049" width="12.5703125" style="1" bestFit="1" customWidth="1"/>
    <col min="2050" max="2050" width="11.28515625" style="1" bestFit="1" customWidth="1"/>
    <col min="2051" max="2051" width="12.42578125" style="1" customWidth="1"/>
    <col min="2052" max="2052" width="16.42578125" style="1" customWidth="1"/>
    <col min="2053" max="2053" width="13.85546875" style="1" customWidth="1"/>
    <col min="2054" max="2054" width="15.7109375" style="1" customWidth="1"/>
    <col min="2055" max="2055" width="1.140625" style="1" customWidth="1"/>
    <col min="2056" max="2056" width="1.28515625" style="1" customWidth="1"/>
    <col min="2057" max="2057" width="15.28515625" style="1" customWidth="1"/>
    <col min="2058" max="2058" width="16" style="1" customWidth="1"/>
    <col min="2059" max="2059" width="15" style="1" customWidth="1"/>
    <col min="2060" max="2060" width="11.5703125" style="1" customWidth="1"/>
    <col min="2061" max="2061" width="13.5703125" style="1" customWidth="1"/>
    <col min="2062" max="2062" width="12.140625" style="1" customWidth="1"/>
    <col min="2063" max="2063" width="12.28515625" style="1" customWidth="1"/>
    <col min="2064" max="2064" width="12.42578125" style="1" customWidth="1"/>
    <col min="2065" max="2303" width="9.140625" style="1"/>
    <col min="2304" max="2304" width="33.5703125" style="1" customWidth="1"/>
    <col min="2305" max="2305" width="12.5703125" style="1" bestFit="1" customWidth="1"/>
    <col min="2306" max="2306" width="11.28515625" style="1" bestFit="1" customWidth="1"/>
    <col min="2307" max="2307" width="12.42578125" style="1" customWidth="1"/>
    <col min="2308" max="2308" width="16.42578125" style="1" customWidth="1"/>
    <col min="2309" max="2309" width="13.85546875" style="1" customWidth="1"/>
    <col min="2310" max="2310" width="15.7109375" style="1" customWidth="1"/>
    <col min="2311" max="2311" width="1.140625" style="1" customWidth="1"/>
    <col min="2312" max="2312" width="1.28515625" style="1" customWidth="1"/>
    <col min="2313" max="2313" width="15.28515625" style="1" customWidth="1"/>
    <col min="2314" max="2314" width="16" style="1" customWidth="1"/>
    <col min="2315" max="2315" width="15" style="1" customWidth="1"/>
    <col min="2316" max="2316" width="11.5703125" style="1" customWidth="1"/>
    <col min="2317" max="2317" width="13.5703125" style="1" customWidth="1"/>
    <col min="2318" max="2318" width="12.140625" style="1" customWidth="1"/>
    <col min="2319" max="2319" width="12.28515625" style="1" customWidth="1"/>
    <col min="2320" max="2320" width="12.42578125" style="1" customWidth="1"/>
    <col min="2321" max="2559" width="9.140625" style="1"/>
    <col min="2560" max="2560" width="33.5703125" style="1" customWidth="1"/>
    <col min="2561" max="2561" width="12.5703125" style="1" bestFit="1" customWidth="1"/>
    <col min="2562" max="2562" width="11.28515625" style="1" bestFit="1" customWidth="1"/>
    <col min="2563" max="2563" width="12.42578125" style="1" customWidth="1"/>
    <col min="2564" max="2564" width="16.42578125" style="1" customWidth="1"/>
    <col min="2565" max="2565" width="13.85546875" style="1" customWidth="1"/>
    <col min="2566" max="2566" width="15.7109375" style="1" customWidth="1"/>
    <col min="2567" max="2567" width="1.140625" style="1" customWidth="1"/>
    <col min="2568" max="2568" width="1.28515625" style="1" customWidth="1"/>
    <col min="2569" max="2569" width="15.28515625" style="1" customWidth="1"/>
    <col min="2570" max="2570" width="16" style="1" customWidth="1"/>
    <col min="2571" max="2571" width="15" style="1" customWidth="1"/>
    <col min="2572" max="2572" width="11.5703125" style="1" customWidth="1"/>
    <col min="2573" max="2573" width="13.5703125" style="1" customWidth="1"/>
    <col min="2574" max="2574" width="12.140625" style="1" customWidth="1"/>
    <col min="2575" max="2575" width="12.28515625" style="1" customWidth="1"/>
    <col min="2576" max="2576" width="12.42578125" style="1" customWidth="1"/>
    <col min="2577" max="2815" width="9.140625" style="1"/>
    <col min="2816" max="2816" width="33.5703125" style="1" customWidth="1"/>
    <col min="2817" max="2817" width="12.5703125" style="1" bestFit="1" customWidth="1"/>
    <col min="2818" max="2818" width="11.28515625" style="1" bestFit="1" customWidth="1"/>
    <col min="2819" max="2819" width="12.42578125" style="1" customWidth="1"/>
    <col min="2820" max="2820" width="16.42578125" style="1" customWidth="1"/>
    <col min="2821" max="2821" width="13.85546875" style="1" customWidth="1"/>
    <col min="2822" max="2822" width="15.7109375" style="1" customWidth="1"/>
    <col min="2823" max="2823" width="1.140625" style="1" customWidth="1"/>
    <col min="2824" max="2824" width="1.28515625" style="1" customWidth="1"/>
    <col min="2825" max="2825" width="15.28515625" style="1" customWidth="1"/>
    <col min="2826" max="2826" width="16" style="1" customWidth="1"/>
    <col min="2827" max="2827" width="15" style="1" customWidth="1"/>
    <col min="2828" max="2828" width="11.5703125" style="1" customWidth="1"/>
    <col min="2829" max="2829" width="13.5703125" style="1" customWidth="1"/>
    <col min="2830" max="2830" width="12.140625" style="1" customWidth="1"/>
    <col min="2831" max="2831" width="12.28515625" style="1" customWidth="1"/>
    <col min="2832" max="2832" width="12.42578125" style="1" customWidth="1"/>
    <col min="2833" max="3071" width="9.140625" style="1"/>
    <col min="3072" max="3072" width="33.5703125" style="1" customWidth="1"/>
    <col min="3073" max="3073" width="12.5703125" style="1" bestFit="1" customWidth="1"/>
    <col min="3074" max="3074" width="11.28515625" style="1" bestFit="1" customWidth="1"/>
    <col min="3075" max="3075" width="12.42578125" style="1" customWidth="1"/>
    <col min="3076" max="3076" width="16.42578125" style="1" customWidth="1"/>
    <col min="3077" max="3077" width="13.85546875" style="1" customWidth="1"/>
    <col min="3078" max="3078" width="15.7109375" style="1" customWidth="1"/>
    <col min="3079" max="3079" width="1.140625" style="1" customWidth="1"/>
    <col min="3080" max="3080" width="1.28515625" style="1" customWidth="1"/>
    <col min="3081" max="3081" width="15.28515625" style="1" customWidth="1"/>
    <col min="3082" max="3082" width="16" style="1" customWidth="1"/>
    <col min="3083" max="3083" width="15" style="1" customWidth="1"/>
    <col min="3084" max="3084" width="11.5703125" style="1" customWidth="1"/>
    <col min="3085" max="3085" width="13.5703125" style="1" customWidth="1"/>
    <col min="3086" max="3086" width="12.140625" style="1" customWidth="1"/>
    <col min="3087" max="3087" width="12.28515625" style="1" customWidth="1"/>
    <col min="3088" max="3088" width="12.42578125" style="1" customWidth="1"/>
    <col min="3089" max="3327" width="9.140625" style="1"/>
    <col min="3328" max="3328" width="33.5703125" style="1" customWidth="1"/>
    <col min="3329" max="3329" width="12.5703125" style="1" bestFit="1" customWidth="1"/>
    <col min="3330" max="3330" width="11.28515625" style="1" bestFit="1" customWidth="1"/>
    <col min="3331" max="3331" width="12.42578125" style="1" customWidth="1"/>
    <col min="3332" max="3332" width="16.42578125" style="1" customWidth="1"/>
    <col min="3333" max="3333" width="13.85546875" style="1" customWidth="1"/>
    <col min="3334" max="3334" width="15.7109375" style="1" customWidth="1"/>
    <col min="3335" max="3335" width="1.140625" style="1" customWidth="1"/>
    <col min="3336" max="3336" width="1.28515625" style="1" customWidth="1"/>
    <col min="3337" max="3337" width="15.28515625" style="1" customWidth="1"/>
    <col min="3338" max="3338" width="16" style="1" customWidth="1"/>
    <col min="3339" max="3339" width="15" style="1" customWidth="1"/>
    <col min="3340" max="3340" width="11.5703125" style="1" customWidth="1"/>
    <col min="3341" max="3341" width="13.5703125" style="1" customWidth="1"/>
    <col min="3342" max="3342" width="12.140625" style="1" customWidth="1"/>
    <col min="3343" max="3343" width="12.28515625" style="1" customWidth="1"/>
    <col min="3344" max="3344" width="12.42578125" style="1" customWidth="1"/>
    <col min="3345" max="3583" width="9.140625" style="1"/>
    <col min="3584" max="3584" width="33.5703125" style="1" customWidth="1"/>
    <col min="3585" max="3585" width="12.5703125" style="1" bestFit="1" customWidth="1"/>
    <col min="3586" max="3586" width="11.28515625" style="1" bestFit="1" customWidth="1"/>
    <col min="3587" max="3587" width="12.42578125" style="1" customWidth="1"/>
    <col min="3588" max="3588" width="16.42578125" style="1" customWidth="1"/>
    <col min="3589" max="3589" width="13.85546875" style="1" customWidth="1"/>
    <col min="3590" max="3590" width="15.7109375" style="1" customWidth="1"/>
    <col min="3591" max="3591" width="1.140625" style="1" customWidth="1"/>
    <col min="3592" max="3592" width="1.28515625" style="1" customWidth="1"/>
    <col min="3593" max="3593" width="15.28515625" style="1" customWidth="1"/>
    <col min="3594" max="3594" width="16" style="1" customWidth="1"/>
    <col min="3595" max="3595" width="15" style="1" customWidth="1"/>
    <col min="3596" max="3596" width="11.5703125" style="1" customWidth="1"/>
    <col min="3597" max="3597" width="13.5703125" style="1" customWidth="1"/>
    <col min="3598" max="3598" width="12.140625" style="1" customWidth="1"/>
    <col min="3599" max="3599" width="12.28515625" style="1" customWidth="1"/>
    <col min="3600" max="3600" width="12.42578125" style="1" customWidth="1"/>
    <col min="3601" max="3839" width="9.140625" style="1"/>
    <col min="3840" max="3840" width="33.5703125" style="1" customWidth="1"/>
    <col min="3841" max="3841" width="12.5703125" style="1" bestFit="1" customWidth="1"/>
    <col min="3842" max="3842" width="11.28515625" style="1" bestFit="1" customWidth="1"/>
    <col min="3843" max="3843" width="12.42578125" style="1" customWidth="1"/>
    <col min="3844" max="3844" width="16.42578125" style="1" customWidth="1"/>
    <col min="3845" max="3845" width="13.85546875" style="1" customWidth="1"/>
    <col min="3846" max="3846" width="15.7109375" style="1" customWidth="1"/>
    <col min="3847" max="3847" width="1.140625" style="1" customWidth="1"/>
    <col min="3848" max="3848" width="1.28515625" style="1" customWidth="1"/>
    <col min="3849" max="3849" width="15.28515625" style="1" customWidth="1"/>
    <col min="3850" max="3850" width="16" style="1" customWidth="1"/>
    <col min="3851" max="3851" width="15" style="1" customWidth="1"/>
    <col min="3852" max="3852" width="11.5703125" style="1" customWidth="1"/>
    <col min="3853" max="3853" width="13.5703125" style="1" customWidth="1"/>
    <col min="3854" max="3854" width="12.140625" style="1" customWidth="1"/>
    <col min="3855" max="3855" width="12.28515625" style="1" customWidth="1"/>
    <col min="3856" max="3856" width="12.42578125" style="1" customWidth="1"/>
    <col min="3857" max="4095" width="9.140625" style="1"/>
    <col min="4096" max="4096" width="33.5703125" style="1" customWidth="1"/>
    <col min="4097" max="4097" width="12.5703125" style="1" bestFit="1" customWidth="1"/>
    <col min="4098" max="4098" width="11.28515625" style="1" bestFit="1" customWidth="1"/>
    <col min="4099" max="4099" width="12.42578125" style="1" customWidth="1"/>
    <col min="4100" max="4100" width="16.42578125" style="1" customWidth="1"/>
    <col min="4101" max="4101" width="13.85546875" style="1" customWidth="1"/>
    <col min="4102" max="4102" width="15.7109375" style="1" customWidth="1"/>
    <col min="4103" max="4103" width="1.140625" style="1" customWidth="1"/>
    <col min="4104" max="4104" width="1.28515625" style="1" customWidth="1"/>
    <col min="4105" max="4105" width="15.28515625" style="1" customWidth="1"/>
    <col min="4106" max="4106" width="16" style="1" customWidth="1"/>
    <col min="4107" max="4107" width="15" style="1" customWidth="1"/>
    <col min="4108" max="4108" width="11.5703125" style="1" customWidth="1"/>
    <col min="4109" max="4109" width="13.5703125" style="1" customWidth="1"/>
    <col min="4110" max="4110" width="12.140625" style="1" customWidth="1"/>
    <col min="4111" max="4111" width="12.28515625" style="1" customWidth="1"/>
    <col min="4112" max="4112" width="12.42578125" style="1" customWidth="1"/>
    <col min="4113" max="4351" width="9.140625" style="1"/>
    <col min="4352" max="4352" width="33.5703125" style="1" customWidth="1"/>
    <col min="4353" max="4353" width="12.5703125" style="1" bestFit="1" customWidth="1"/>
    <col min="4354" max="4354" width="11.28515625" style="1" bestFit="1" customWidth="1"/>
    <col min="4355" max="4355" width="12.42578125" style="1" customWidth="1"/>
    <col min="4356" max="4356" width="16.42578125" style="1" customWidth="1"/>
    <col min="4357" max="4357" width="13.85546875" style="1" customWidth="1"/>
    <col min="4358" max="4358" width="15.7109375" style="1" customWidth="1"/>
    <col min="4359" max="4359" width="1.140625" style="1" customWidth="1"/>
    <col min="4360" max="4360" width="1.28515625" style="1" customWidth="1"/>
    <col min="4361" max="4361" width="15.28515625" style="1" customWidth="1"/>
    <col min="4362" max="4362" width="16" style="1" customWidth="1"/>
    <col min="4363" max="4363" width="15" style="1" customWidth="1"/>
    <col min="4364" max="4364" width="11.5703125" style="1" customWidth="1"/>
    <col min="4365" max="4365" width="13.5703125" style="1" customWidth="1"/>
    <col min="4366" max="4366" width="12.140625" style="1" customWidth="1"/>
    <col min="4367" max="4367" width="12.28515625" style="1" customWidth="1"/>
    <col min="4368" max="4368" width="12.42578125" style="1" customWidth="1"/>
    <col min="4369" max="4607" width="9.140625" style="1"/>
    <col min="4608" max="4608" width="33.5703125" style="1" customWidth="1"/>
    <col min="4609" max="4609" width="12.5703125" style="1" bestFit="1" customWidth="1"/>
    <col min="4610" max="4610" width="11.28515625" style="1" bestFit="1" customWidth="1"/>
    <col min="4611" max="4611" width="12.42578125" style="1" customWidth="1"/>
    <col min="4612" max="4612" width="16.42578125" style="1" customWidth="1"/>
    <col min="4613" max="4613" width="13.85546875" style="1" customWidth="1"/>
    <col min="4614" max="4614" width="15.7109375" style="1" customWidth="1"/>
    <col min="4615" max="4615" width="1.140625" style="1" customWidth="1"/>
    <col min="4616" max="4616" width="1.28515625" style="1" customWidth="1"/>
    <col min="4617" max="4617" width="15.28515625" style="1" customWidth="1"/>
    <col min="4618" max="4618" width="16" style="1" customWidth="1"/>
    <col min="4619" max="4619" width="15" style="1" customWidth="1"/>
    <col min="4620" max="4620" width="11.5703125" style="1" customWidth="1"/>
    <col min="4621" max="4621" width="13.5703125" style="1" customWidth="1"/>
    <col min="4622" max="4622" width="12.140625" style="1" customWidth="1"/>
    <col min="4623" max="4623" width="12.28515625" style="1" customWidth="1"/>
    <col min="4624" max="4624" width="12.42578125" style="1" customWidth="1"/>
    <col min="4625" max="4863" width="9.140625" style="1"/>
    <col min="4864" max="4864" width="33.5703125" style="1" customWidth="1"/>
    <col min="4865" max="4865" width="12.5703125" style="1" bestFit="1" customWidth="1"/>
    <col min="4866" max="4866" width="11.28515625" style="1" bestFit="1" customWidth="1"/>
    <col min="4867" max="4867" width="12.42578125" style="1" customWidth="1"/>
    <col min="4868" max="4868" width="16.42578125" style="1" customWidth="1"/>
    <col min="4869" max="4869" width="13.85546875" style="1" customWidth="1"/>
    <col min="4870" max="4870" width="15.7109375" style="1" customWidth="1"/>
    <col min="4871" max="4871" width="1.140625" style="1" customWidth="1"/>
    <col min="4872" max="4872" width="1.28515625" style="1" customWidth="1"/>
    <col min="4873" max="4873" width="15.28515625" style="1" customWidth="1"/>
    <col min="4874" max="4874" width="16" style="1" customWidth="1"/>
    <col min="4875" max="4875" width="15" style="1" customWidth="1"/>
    <col min="4876" max="4876" width="11.5703125" style="1" customWidth="1"/>
    <col min="4877" max="4877" width="13.5703125" style="1" customWidth="1"/>
    <col min="4878" max="4878" width="12.140625" style="1" customWidth="1"/>
    <col min="4879" max="4879" width="12.28515625" style="1" customWidth="1"/>
    <col min="4880" max="4880" width="12.42578125" style="1" customWidth="1"/>
    <col min="4881" max="5119" width="9.140625" style="1"/>
    <col min="5120" max="5120" width="33.5703125" style="1" customWidth="1"/>
    <col min="5121" max="5121" width="12.5703125" style="1" bestFit="1" customWidth="1"/>
    <col min="5122" max="5122" width="11.28515625" style="1" bestFit="1" customWidth="1"/>
    <col min="5123" max="5123" width="12.42578125" style="1" customWidth="1"/>
    <col min="5124" max="5124" width="16.42578125" style="1" customWidth="1"/>
    <col min="5125" max="5125" width="13.85546875" style="1" customWidth="1"/>
    <col min="5126" max="5126" width="15.7109375" style="1" customWidth="1"/>
    <col min="5127" max="5127" width="1.140625" style="1" customWidth="1"/>
    <col min="5128" max="5128" width="1.28515625" style="1" customWidth="1"/>
    <col min="5129" max="5129" width="15.28515625" style="1" customWidth="1"/>
    <col min="5130" max="5130" width="16" style="1" customWidth="1"/>
    <col min="5131" max="5131" width="15" style="1" customWidth="1"/>
    <col min="5132" max="5132" width="11.5703125" style="1" customWidth="1"/>
    <col min="5133" max="5133" width="13.5703125" style="1" customWidth="1"/>
    <col min="5134" max="5134" width="12.140625" style="1" customWidth="1"/>
    <col min="5135" max="5135" width="12.28515625" style="1" customWidth="1"/>
    <col min="5136" max="5136" width="12.42578125" style="1" customWidth="1"/>
    <col min="5137" max="5375" width="9.140625" style="1"/>
    <col min="5376" max="5376" width="33.5703125" style="1" customWidth="1"/>
    <col min="5377" max="5377" width="12.5703125" style="1" bestFit="1" customWidth="1"/>
    <col min="5378" max="5378" width="11.28515625" style="1" bestFit="1" customWidth="1"/>
    <col min="5379" max="5379" width="12.42578125" style="1" customWidth="1"/>
    <col min="5380" max="5380" width="16.42578125" style="1" customWidth="1"/>
    <col min="5381" max="5381" width="13.85546875" style="1" customWidth="1"/>
    <col min="5382" max="5382" width="15.7109375" style="1" customWidth="1"/>
    <col min="5383" max="5383" width="1.140625" style="1" customWidth="1"/>
    <col min="5384" max="5384" width="1.28515625" style="1" customWidth="1"/>
    <col min="5385" max="5385" width="15.28515625" style="1" customWidth="1"/>
    <col min="5386" max="5386" width="16" style="1" customWidth="1"/>
    <col min="5387" max="5387" width="15" style="1" customWidth="1"/>
    <col min="5388" max="5388" width="11.5703125" style="1" customWidth="1"/>
    <col min="5389" max="5389" width="13.5703125" style="1" customWidth="1"/>
    <col min="5390" max="5390" width="12.140625" style="1" customWidth="1"/>
    <col min="5391" max="5391" width="12.28515625" style="1" customWidth="1"/>
    <col min="5392" max="5392" width="12.42578125" style="1" customWidth="1"/>
    <col min="5393" max="5631" width="9.140625" style="1"/>
    <col min="5632" max="5632" width="33.5703125" style="1" customWidth="1"/>
    <col min="5633" max="5633" width="12.5703125" style="1" bestFit="1" customWidth="1"/>
    <col min="5634" max="5634" width="11.28515625" style="1" bestFit="1" customWidth="1"/>
    <col min="5635" max="5635" width="12.42578125" style="1" customWidth="1"/>
    <col min="5636" max="5636" width="16.42578125" style="1" customWidth="1"/>
    <col min="5637" max="5637" width="13.85546875" style="1" customWidth="1"/>
    <col min="5638" max="5638" width="15.7109375" style="1" customWidth="1"/>
    <col min="5639" max="5639" width="1.140625" style="1" customWidth="1"/>
    <col min="5640" max="5640" width="1.28515625" style="1" customWidth="1"/>
    <col min="5641" max="5641" width="15.28515625" style="1" customWidth="1"/>
    <col min="5642" max="5642" width="16" style="1" customWidth="1"/>
    <col min="5643" max="5643" width="15" style="1" customWidth="1"/>
    <col min="5644" max="5644" width="11.5703125" style="1" customWidth="1"/>
    <col min="5645" max="5645" width="13.5703125" style="1" customWidth="1"/>
    <col min="5646" max="5646" width="12.140625" style="1" customWidth="1"/>
    <col min="5647" max="5647" width="12.28515625" style="1" customWidth="1"/>
    <col min="5648" max="5648" width="12.42578125" style="1" customWidth="1"/>
    <col min="5649" max="5887" width="9.140625" style="1"/>
    <col min="5888" max="5888" width="33.5703125" style="1" customWidth="1"/>
    <col min="5889" max="5889" width="12.5703125" style="1" bestFit="1" customWidth="1"/>
    <col min="5890" max="5890" width="11.28515625" style="1" bestFit="1" customWidth="1"/>
    <col min="5891" max="5891" width="12.42578125" style="1" customWidth="1"/>
    <col min="5892" max="5892" width="16.42578125" style="1" customWidth="1"/>
    <col min="5893" max="5893" width="13.85546875" style="1" customWidth="1"/>
    <col min="5894" max="5894" width="15.7109375" style="1" customWidth="1"/>
    <col min="5895" max="5895" width="1.140625" style="1" customWidth="1"/>
    <col min="5896" max="5896" width="1.28515625" style="1" customWidth="1"/>
    <col min="5897" max="5897" width="15.28515625" style="1" customWidth="1"/>
    <col min="5898" max="5898" width="16" style="1" customWidth="1"/>
    <col min="5899" max="5899" width="15" style="1" customWidth="1"/>
    <col min="5900" max="5900" width="11.5703125" style="1" customWidth="1"/>
    <col min="5901" max="5901" width="13.5703125" style="1" customWidth="1"/>
    <col min="5902" max="5902" width="12.140625" style="1" customWidth="1"/>
    <col min="5903" max="5903" width="12.28515625" style="1" customWidth="1"/>
    <col min="5904" max="5904" width="12.42578125" style="1" customWidth="1"/>
    <col min="5905" max="6143" width="9.140625" style="1"/>
    <col min="6144" max="6144" width="33.5703125" style="1" customWidth="1"/>
    <col min="6145" max="6145" width="12.5703125" style="1" bestFit="1" customWidth="1"/>
    <col min="6146" max="6146" width="11.28515625" style="1" bestFit="1" customWidth="1"/>
    <col min="6147" max="6147" width="12.42578125" style="1" customWidth="1"/>
    <col min="6148" max="6148" width="16.42578125" style="1" customWidth="1"/>
    <col min="6149" max="6149" width="13.85546875" style="1" customWidth="1"/>
    <col min="6150" max="6150" width="15.7109375" style="1" customWidth="1"/>
    <col min="6151" max="6151" width="1.140625" style="1" customWidth="1"/>
    <col min="6152" max="6152" width="1.28515625" style="1" customWidth="1"/>
    <col min="6153" max="6153" width="15.28515625" style="1" customWidth="1"/>
    <col min="6154" max="6154" width="16" style="1" customWidth="1"/>
    <col min="6155" max="6155" width="15" style="1" customWidth="1"/>
    <col min="6156" max="6156" width="11.5703125" style="1" customWidth="1"/>
    <col min="6157" max="6157" width="13.5703125" style="1" customWidth="1"/>
    <col min="6158" max="6158" width="12.140625" style="1" customWidth="1"/>
    <col min="6159" max="6159" width="12.28515625" style="1" customWidth="1"/>
    <col min="6160" max="6160" width="12.42578125" style="1" customWidth="1"/>
    <col min="6161" max="6399" width="9.140625" style="1"/>
    <col min="6400" max="6400" width="33.5703125" style="1" customWidth="1"/>
    <col min="6401" max="6401" width="12.5703125" style="1" bestFit="1" customWidth="1"/>
    <col min="6402" max="6402" width="11.28515625" style="1" bestFit="1" customWidth="1"/>
    <col min="6403" max="6403" width="12.42578125" style="1" customWidth="1"/>
    <col min="6404" max="6404" width="16.42578125" style="1" customWidth="1"/>
    <col min="6405" max="6405" width="13.85546875" style="1" customWidth="1"/>
    <col min="6406" max="6406" width="15.7109375" style="1" customWidth="1"/>
    <col min="6407" max="6407" width="1.140625" style="1" customWidth="1"/>
    <col min="6408" max="6408" width="1.28515625" style="1" customWidth="1"/>
    <col min="6409" max="6409" width="15.28515625" style="1" customWidth="1"/>
    <col min="6410" max="6410" width="16" style="1" customWidth="1"/>
    <col min="6411" max="6411" width="15" style="1" customWidth="1"/>
    <col min="6412" max="6412" width="11.5703125" style="1" customWidth="1"/>
    <col min="6413" max="6413" width="13.5703125" style="1" customWidth="1"/>
    <col min="6414" max="6414" width="12.140625" style="1" customWidth="1"/>
    <col min="6415" max="6415" width="12.28515625" style="1" customWidth="1"/>
    <col min="6416" max="6416" width="12.42578125" style="1" customWidth="1"/>
    <col min="6417" max="6655" width="9.140625" style="1"/>
    <col min="6656" max="6656" width="33.5703125" style="1" customWidth="1"/>
    <col min="6657" max="6657" width="12.5703125" style="1" bestFit="1" customWidth="1"/>
    <col min="6658" max="6658" width="11.28515625" style="1" bestFit="1" customWidth="1"/>
    <col min="6659" max="6659" width="12.42578125" style="1" customWidth="1"/>
    <col min="6660" max="6660" width="16.42578125" style="1" customWidth="1"/>
    <col min="6661" max="6661" width="13.85546875" style="1" customWidth="1"/>
    <col min="6662" max="6662" width="15.7109375" style="1" customWidth="1"/>
    <col min="6663" max="6663" width="1.140625" style="1" customWidth="1"/>
    <col min="6664" max="6664" width="1.28515625" style="1" customWidth="1"/>
    <col min="6665" max="6665" width="15.28515625" style="1" customWidth="1"/>
    <col min="6666" max="6666" width="16" style="1" customWidth="1"/>
    <col min="6667" max="6667" width="15" style="1" customWidth="1"/>
    <col min="6668" max="6668" width="11.5703125" style="1" customWidth="1"/>
    <col min="6669" max="6669" width="13.5703125" style="1" customWidth="1"/>
    <col min="6670" max="6670" width="12.140625" style="1" customWidth="1"/>
    <col min="6671" max="6671" width="12.28515625" style="1" customWidth="1"/>
    <col min="6672" max="6672" width="12.42578125" style="1" customWidth="1"/>
    <col min="6673" max="6911" width="9.140625" style="1"/>
    <col min="6912" max="6912" width="33.5703125" style="1" customWidth="1"/>
    <col min="6913" max="6913" width="12.5703125" style="1" bestFit="1" customWidth="1"/>
    <col min="6914" max="6914" width="11.28515625" style="1" bestFit="1" customWidth="1"/>
    <col min="6915" max="6915" width="12.42578125" style="1" customWidth="1"/>
    <col min="6916" max="6916" width="16.42578125" style="1" customWidth="1"/>
    <col min="6917" max="6917" width="13.85546875" style="1" customWidth="1"/>
    <col min="6918" max="6918" width="15.7109375" style="1" customWidth="1"/>
    <col min="6919" max="6919" width="1.140625" style="1" customWidth="1"/>
    <col min="6920" max="6920" width="1.28515625" style="1" customWidth="1"/>
    <col min="6921" max="6921" width="15.28515625" style="1" customWidth="1"/>
    <col min="6922" max="6922" width="16" style="1" customWidth="1"/>
    <col min="6923" max="6923" width="15" style="1" customWidth="1"/>
    <col min="6924" max="6924" width="11.5703125" style="1" customWidth="1"/>
    <col min="6925" max="6925" width="13.5703125" style="1" customWidth="1"/>
    <col min="6926" max="6926" width="12.140625" style="1" customWidth="1"/>
    <col min="6927" max="6927" width="12.28515625" style="1" customWidth="1"/>
    <col min="6928" max="6928" width="12.42578125" style="1" customWidth="1"/>
    <col min="6929" max="7167" width="9.140625" style="1"/>
    <col min="7168" max="7168" width="33.5703125" style="1" customWidth="1"/>
    <col min="7169" max="7169" width="12.5703125" style="1" bestFit="1" customWidth="1"/>
    <col min="7170" max="7170" width="11.28515625" style="1" bestFit="1" customWidth="1"/>
    <col min="7171" max="7171" width="12.42578125" style="1" customWidth="1"/>
    <col min="7172" max="7172" width="16.42578125" style="1" customWidth="1"/>
    <col min="7173" max="7173" width="13.85546875" style="1" customWidth="1"/>
    <col min="7174" max="7174" width="15.7109375" style="1" customWidth="1"/>
    <col min="7175" max="7175" width="1.140625" style="1" customWidth="1"/>
    <col min="7176" max="7176" width="1.28515625" style="1" customWidth="1"/>
    <col min="7177" max="7177" width="15.28515625" style="1" customWidth="1"/>
    <col min="7178" max="7178" width="16" style="1" customWidth="1"/>
    <col min="7179" max="7179" width="15" style="1" customWidth="1"/>
    <col min="7180" max="7180" width="11.5703125" style="1" customWidth="1"/>
    <col min="7181" max="7181" width="13.5703125" style="1" customWidth="1"/>
    <col min="7182" max="7182" width="12.140625" style="1" customWidth="1"/>
    <col min="7183" max="7183" width="12.28515625" style="1" customWidth="1"/>
    <col min="7184" max="7184" width="12.42578125" style="1" customWidth="1"/>
    <col min="7185" max="7423" width="9.140625" style="1"/>
    <col min="7424" max="7424" width="33.5703125" style="1" customWidth="1"/>
    <col min="7425" max="7425" width="12.5703125" style="1" bestFit="1" customWidth="1"/>
    <col min="7426" max="7426" width="11.28515625" style="1" bestFit="1" customWidth="1"/>
    <col min="7427" max="7427" width="12.42578125" style="1" customWidth="1"/>
    <col min="7428" max="7428" width="16.42578125" style="1" customWidth="1"/>
    <col min="7429" max="7429" width="13.85546875" style="1" customWidth="1"/>
    <col min="7430" max="7430" width="15.7109375" style="1" customWidth="1"/>
    <col min="7431" max="7431" width="1.140625" style="1" customWidth="1"/>
    <col min="7432" max="7432" width="1.28515625" style="1" customWidth="1"/>
    <col min="7433" max="7433" width="15.28515625" style="1" customWidth="1"/>
    <col min="7434" max="7434" width="16" style="1" customWidth="1"/>
    <col min="7435" max="7435" width="15" style="1" customWidth="1"/>
    <col min="7436" max="7436" width="11.5703125" style="1" customWidth="1"/>
    <col min="7437" max="7437" width="13.5703125" style="1" customWidth="1"/>
    <col min="7438" max="7438" width="12.140625" style="1" customWidth="1"/>
    <col min="7439" max="7439" width="12.28515625" style="1" customWidth="1"/>
    <col min="7440" max="7440" width="12.42578125" style="1" customWidth="1"/>
    <col min="7441" max="7679" width="9.140625" style="1"/>
    <col min="7680" max="7680" width="33.5703125" style="1" customWidth="1"/>
    <col min="7681" max="7681" width="12.5703125" style="1" bestFit="1" customWidth="1"/>
    <col min="7682" max="7682" width="11.28515625" style="1" bestFit="1" customWidth="1"/>
    <col min="7683" max="7683" width="12.42578125" style="1" customWidth="1"/>
    <col min="7684" max="7684" width="16.42578125" style="1" customWidth="1"/>
    <col min="7685" max="7685" width="13.85546875" style="1" customWidth="1"/>
    <col min="7686" max="7686" width="15.7109375" style="1" customWidth="1"/>
    <col min="7687" max="7687" width="1.140625" style="1" customWidth="1"/>
    <col min="7688" max="7688" width="1.28515625" style="1" customWidth="1"/>
    <col min="7689" max="7689" width="15.28515625" style="1" customWidth="1"/>
    <col min="7690" max="7690" width="16" style="1" customWidth="1"/>
    <col min="7691" max="7691" width="15" style="1" customWidth="1"/>
    <col min="7692" max="7692" width="11.5703125" style="1" customWidth="1"/>
    <col min="7693" max="7693" width="13.5703125" style="1" customWidth="1"/>
    <col min="7694" max="7694" width="12.140625" style="1" customWidth="1"/>
    <col min="7695" max="7695" width="12.28515625" style="1" customWidth="1"/>
    <col min="7696" max="7696" width="12.42578125" style="1" customWidth="1"/>
    <col min="7697" max="7935" width="9.140625" style="1"/>
    <col min="7936" max="7936" width="33.5703125" style="1" customWidth="1"/>
    <col min="7937" max="7937" width="12.5703125" style="1" bestFit="1" customWidth="1"/>
    <col min="7938" max="7938" width="11.28515625" style="1" bestFit="1" customWidth="1"/>
    <col min="7939" max="7939" width="12.42578125" style="1" customWidth="1"/>
    <col min="7940" max="7940" width="16.42578125" style="1" customWidth="1"/>
    <col min="7941" max="7941" width="13.85546875" style="1" customWidth="1"/>
    <col min="7942" max="7942" width="15.7109375" style="1" customWidth="1"/>
    <col min="7943" max="7943" width="1.140625" style="1" customWidth="1"/>
    <col min="7944" max="7944" width="1.28515625" style="1" customWidth="1"/>
    <col min="7945" max="7945" width="15.28515625" style="1" customWidth="1"/>
    <col min="7946" max="7946" width="16" style="1" customWidth="1"/>
    <col min="7947" max="7947" width="15" style="1" customWidth="1"/>
    <col min="7948" max="7948" width="11.5703125" style="1" customWidth="1"/>
    <col min="7949" max="7949" width="13.5703125" style="1" customWidth="1"/>
    <col min="7950" max="7950" width="12.140625" style="1" customWidth="1"/>
    <col min="7951" max="7951" width="12.28515625" style="1" customWidth="1"/>
    <col min="7952" max="7952" width="12.42578125" style="1" customWidth="1"/>
    <col min="7953" max="8191" width="9.140625" style="1"/>
    <col min="8192" max="8192" width="33.5703125" style="1" customWidth="1"/>
    <col min="8193" max="8193" width="12.5703125" style="1" bestFit="1" customWidth="1"/>
    <col min="8194" max="8194" width="11.28515625" style="1" bestFit="1" customWidth="1"/>
    <col min="8195" max="8195" width="12.42578125" style="1" customWidth="1"/>
    <col min="8196" max="8196" width="16.42578125" style="1" customWidth="1"/>
    <col min="8197" max="8197" width="13.85546875" style="1" customWidth="1"/>
    <col min="8198" max="8198" width="15.7109375" style="1" customWidth="1"/>
    <col min="8199" max="8199" width="1.140625" style="1" customWidth="1"/>
    <col min="8200" max="8200" width="1.28515625" style="1" customWidth="1"/>
    <col min="8201" max="8201" width="15.28515625" style="1" customWidth="1"/>
    <col min="8202" max="8202" width="16" style="1" customWidth="1"/>
    <col min="8203" max="8203" width="15" style="1" customWidth="1"/>
    <col min="8204" max="8204" width="11.5703125" style="1" customWidth="1"/>
    <col min="8205" max="8205" width="13.5703125" style="1" customWidth="1"/>
    <col min="8206" max="8206" width="12.140625" style="1" customWidth="1"/>
    <col min="8207" max="8207" width="12.28515625" style="1" customWidth="1"/>
    <col min="8208" max="8208" width="12.42578125" style="1" customWidth="1"/>
    <col min="8209" max="8447" width="9.140625" style="1"/>
    <col min="8448" max="8448" width="33.5703125" style="1" customWidth="1"/>
    <col min="8449" max="8449" width="12.5703125" style="1" bestFit="1" customWidth="1"/>
    <col min="8450" max="8450" width="11.28515625" style="1" bestFit="1" customWidth="1"/>
    <col min="8451" max="8451" width="12.42578125" style="1" customWidth="1"/>
    <col min="8452" max="8452" width="16.42578125" style="1" customWidth="1"/>
    <col min="8453" max="8453" width="13.85546875" style="1" customWidth="1"/>
    <col min="8454" max="8454" width="15.7109375" style="1" customWidth="1"/>
    <col min="8455" max="8455" width="1.140625" style="1" customWidth="1"/>
    <col min="8456" max="8456" width="1.28515625" style="1" customWidth="1"/>
    <col min="8457" max="8457" width="15.28515625" style="1" customWidth="1"/>
    <col min="8458" max="8458" width="16" style="1" customWidth="1"/>
    <col min="8459" max="8459" width="15" style="1" customWidth="1"/>
    <col min="8460" max="8460" width="11.5703125" style="1" customWidth="1"/>
    <col min="8461" max="8461" width="13.5703125" style="1" customWidth="1"/>
    <col min="8462" max="8462" width="12.140625" style="1" customWidth="1"/>
    <col min="8463" max="8463" width="12.28515625" style="1" customWidth="1"/>
    <col min="8464" max="8464" width="12.42578125" style="1" customWidth="1"/>
    <col min="8465" max="8703" width="9.140625" style="1"/>
    <col min="8704" max="8704" width="33.5703125" style="1" customWidth="1"/>
    <col min="8705" max="8705" width="12.5703125" style="1" bestFit="1" customWidth="1"/>
    <col min="8706" max="8706" width="11.28515625" style="1" bestFit="1" customWidth="1"/>
    <col min="8707" max="8707" width="12.42578125" style="1" customWidth="1"/>
    <col min="8708" max="8708" width="16.42578125" style="1" customWidth="1"/>
    <col min="8709" max="8709" width="13.85546875" style="1" customWidth="1"/>
    <col min="8710" max="8710" width="15.7109375" style="1" customWidth="1"/>
    <col min="8711" max="8711" width="1.140625" style="1" customWidth="1"/>
    <col min="8712" max="8712" width="1.28515625" style="1" customWidth="1"/>
    <col min="8713" max="8713" width="15.28515625" style="1" customWidth="1"/>
    <col min="8714" max="8714" width="16" style="1" customWidth="1"/>
    <col min="8715" max="8715" width="15" style="1" customWidth="1"/>
    <col min="8716" max="8716" width="11.5703125" style="1" customWidth="1"/>
    <col min="8717" max="8717" width="13.5703125" style="1" customWidth="1"/>
    <col min="8718" max="8718" width="12.140625" style="1" customWidth="1"/>
    <col min="8719" max="8719" width="12.28515625" style="1" customWidth="1"/>
    <col min="8720" max="8720" width="12.42578125" style="1" customWidth="1"/>
    <col min="8721" max="8959" width="9.140625" style="1"/>
    <col min="8960" max="8960" width="33.5703125" style="1" customWidth="1"/>
    <col min="8961" max="8961" width="12.5703125" style="1" bestFit="1" customWidth="1"/>
    <col min="8962" max="8962" width="11.28515625" style="1" bestFit="1" customWidth="1"/>
    <col min="8963" max="8963" width="12.42578125" style="1" customWidth="1"/>
    <col min="8964" max="8964" width="16.42578125" style="1" customWidth="1"/>
    <col min="8965" max="8965" width="13.85546875" style="1" customWidth="1"/>
    <col min="8966" max="8966" width="15.7109375" style="1" customWidth="1"/>
    <col min="8967" max="8967" width="1.140625" style="1" customWidth="1"/>
    <col min="8968" max="8968" width="1.28515625" style="1" customWidth="1"/>
    <col min="8969" max="8969" width="15.28515625" style="1" customWidth="1"/>
    <col min="8970" max="8970" width="16" style="1" customWidth="1"/>
    <col min="8971" max="8971" width="15" style="1" customWidth="1"/>
    <col min="8972" max="8972" width="11.5703125" style="1" customWidth="1"/>
    <col min="8973" max="8973" width="13.5703125" style="1" customWidth="1"/>
    <col min="8974" max="8974" width="12.140625" style="1" customWidth="1"/>
    <col min="8975" max="8975" width="12.28515625" style="1" customWidth="1"/>
    <col min="8976" max="8976" width="12.42578125" style="1" customWidth="1"/>
    <col min="8977" max="9215" width="9.140625" style="1"/>
    <col min="9216" max="9216" width="33.5703125" style="1" customWidth="1"/>
    <col min="9217" max="9217" width="12.5703125" style="1" bestFit="1" customWidth="1"/>
    <col min="9218" max="9218" width="11.28515625" style="1" bestFit="1" customWidth="1"/>
    <col min="9219" max="9219" width="12.42578125" style="1" customWidth="1"/>
    <col min="9220" max="9220" width="16.42578125" style="1" customWidth="1"/>
    <col min="9221" max="9221" width="13.85546875" style="1" customWidth="1"/>
    <col min="9222" max="9222" width="15.7109375" style="1" customWidth="1"/>
    <col min="9223" max="9223" width="1.140625" style="1" customWidth="1"/>
    <col min="9224" max="9224" width="1.28515625" style="1" customWidth="1"/>
    <col min="9225" max="9225" width="15.28515625" style="1" customWidth="1"/>
    <col min="9226" max="9226" width="16" style="1" customWidth="1"/>
    <col min="9227" max="9227" width="15" style="1" customWidth="1"/>
    <col min="9228" max="9228" width="11.5703125" style="1" customWidth="1"/>
    <col min="9229" max="9229" width="13.5703125" style="1" customWidth="1"/>
    <col min="9230" max="9230" width="12.140625" style="1" customWidth="1"/>
    <col min="9231" max="9231" width="12.28515625" style="1" customWidth="1"/>
    <col min="9232" max="9232" width="12.42578125" style="1" customWidth="1"/>
    <col min="9233" max="9471" width="9.140625" style="1"/>
    <col min="9472" max="9472" width="33.5703125" style="1" customWidth="1"/>
    <col min="9473" max="9473" width="12.5703125" style="1" bestFit="1" customWidth="1"/>
    <col min="9474" max="9474" width="11.28515625" style="1" bestFit="1" customWidth="1"/>
    <col min="9475" max="9475" width="12.42578125" style="1" customWidth="1"/>
    <col min="9476" max="9476" width="16.42578125" style="1" customWidth="1"/>
    <col min="9477" max="9477" width="13.85546875" style="1" customWidth="1"/>
    <col min="9478" max="9478" width="15.7109375" style="1" customWidth="1"/>
    <col min="9479" max="9479" width="1.140625" style="1" customWidth="1"/>
    <col min="9480" max="9480" width="1.28515625" style="1" customWidth="1"/>
    <col min="9481" max="9481" width="15.28515625" style="1" customWidth="1"/>
    <col min="9482" max="9482" width="16" style="1" customWidth="1"/>
    <col min="9483" max="9483" width="15" style="1" customWidth="1"/>
    <col min="9484" max="9484" width="11.5703125" style="1" customWidth="1"/>
    <col min="9485" max="9485" width="13.5703125" style="1" customWidth="1"/>
    <col min="9486" max="9486" width="12.140625" style="1" customWidth="1"/>
    <col min="9487" max="9487" width="12.28515625" style="1" customWidth="1"/>
    <col min="9488" max="9488" width="12.42578125" style="1" customWidth="1"/>
    <col min="9489" max="9727" width="9.140625" style="1"/>
    <col min="9728" max="9728" width="33.5703125" style="1" customWidth="1"/>
    <col min="9729" max="9729" width="12.5703125" style="1" bestFit="1" customWidth="1"/>
    <col min="9730" max="9730" width="11.28515625" style="1" bestFit="1" customWidth="1"/>
    <col min="9731" max="9731" width="12.42578125" style="1" customWidth="1"/>
    <col min="9732" max="9732" width="16.42578125" style="1" customWidth="1"/>
    <col min="9733" max="9733" width="13.85546875" style="1" customWidth="1"/>
    <col min="9734" max="9734" width="15.7109375" style="1" customWidth="1"/>
    <col min="9735" max="9735" width="1.140625" style="1" customWidth="1"/>
    <col min="9736" max="9736" width="1.28515625" style="1" customWidth="1"/>
    <col min="9737" max="9737" width="15.28515625" style="1" customWidth="1"/>
    <col min="9738" max="9738" width="16" style="1" customWidth="1"/>
    <col min="9739" max="9739" width="15" style="1" customWidth="1"/>
    <col min="9740" max="9740" width="11.5703125" style="1" customWidth="1"/>
    <col min="9741" max="9741" width="13.5703125" style="1" customWidth="1"/>
    <col min="9742" max="9742" width="12.140625" style="1" customWidth="1"/>
    <col min="9743" max="9743" width="12.28515625" style="1" customWidth="1"/>
    <col min="9744" max="9744" width="12.42578125" style="1" customWidth="1"/>
    <col min="9745" max="9983" width="9.140625" style="1"/>
    <col min="9984" max="9984" width="33.5703125" style="1" customWidth="1"/>
    <col min="9985" max="9985" width="12.5703125" style="1" bestFit="1" customWidth="1"/>
    <col min="9986" max="9986" width="11.28515625" style="1" bestFit="1" customWidth="1"/>
    <col min="9987" max="9987" width="12.42578125" style="1" customWidth="1"/>
    <col min="9988" max="9988" width="16.42578125" style="1" customWidth="1"/>
    <col min="9989" max="9989" width="13.85546875" style="1" customWidth="1"/>
    <col min="9990" max="9990" width="15.7109375" style="1" customWidth="1"/>
    <col min="9991" max="9991" width="1.140625" style="1" customWidth="1"/>
    <col min="9992" max="9992" width="1.28515625" style="1" customWidth="1"/>
    <col min="9993" max="9993" width="15.28515625" style="1" customWidth="1"/>
    <col min="9994" max="9994" width="16" style="1" customWidth="1"/>
    <col min="9995" max="9995" width="15" style="1" customWidth="1"/>
    <col min="9996" max="9996" width="11.5703125" style="1" customWidth="1"/>
    <col min="9997" max="9997" width="13.5703125" style="1" customWidth="1"/>
    <col min="9998" max="9998" width="12.140625" style="1" customWidth="1"/>
    <col min="9999" max="9999" width="12.28515625" style="1" customWidth="1"/>
    <col min="10000" max="10000" width="12.42578125" style="1" customWidth="1"/>
    <col min="10001" max="10239" width="9.140625" style="1"/>
    <col min="10240" max="10240" width="33.5703125" style="1" customWidth="1"/>
    <col min="10241" max="10241" width="12.5703125" style="1" bestFit="1" customWidth="1"/>
    <col min="10242" max="10242" width="11.28515625" style="1" bestFit="1" customWidth="1"/>
    <col min="10243" max="10243" width="12.42578125" style="1" customWidth="1"/>
    <col min="10244" max="10244" width="16.42578125" style="1" customWidth="1"/>
    <col min="10245" max="10245" width="13.85546875" style="1" customWidth="1"/>
    <col min="10246" max="10246" width="15.7109375" style="1" customWidth="1"/>
    <col min="10247" max="10247" width="1.140625" style="1" customWidth="1"/>
    <col min="10248" max="10248" width="1.28515625" style="1" customWidth="1"/>
    <col min="10249" max="10249" width="15.28515625" style="1" customWidth="1"/>
    <col min="10250" max="10250" width="16" style="1" customWidth="1"/>
    <col min="10251" max="10251" width="15" style="1" customWidth="1"/>
    <col min="10252" max="10252" width="11.5703125" style="1" customWidth="1"/>
    <col min="10253" max="10253" width="13.5703125" style="1" customWidth="1"/>
    <col min="10254" max="10254" width="12.140625" style="1" customWidth="1"/>
    <col min="10255" max="10255" width="12.28515625" style="1" customWidth="1"/>
    <col min="10256" max="10256" width="12.42578125" style="1" customWidth="1"/>
    <col min="10257" max="10495" width="9.140625" style="1"/>
    <col min="10496" max="10496" width="33.5703125" style="1" customWidth="1"/>
    <col min="10497" max="10497" width="12.5703125" style="1" bestFit="1" customWidth="1"/>
    <col min="10498" max="10498" width="11.28515625" style="1" bestFit="1" customWidth="1"/>
    <col min="10499" max="10499" width="12.42578125" style="1" customWidth="1"/>
    <col min="10500" max="10500" width="16.42578125" style="1" customWidth="1"/>
    <col min="10501" max="10501" width="13.85546875" style="1" customWidth="1"/>
    <col min="10502" max="10502" width="15.7109375" style="1" customWidth="1"/>
    <col min="10503" max="10503" width="1.140625" style="1" customWidth="1"/>
    <col min="10504" max="10504" width="1.28515625" style="1" customWidth="1"/>
    <col min="10505" max="10505" width="15.28515625" style="1" customWidth="1"/>
    <col min="10506" max="10506" width="16" style="1" customWidth="1"/>
    <col min="10507" max="10507" width="15" style="1" customWidth="1"/>
    <col min="10508" max="10508" width="11.5703125" style="1" customWidth="1"/>
    <col min="10509" max="10509" width="13.5703125" style="1" customWidth="1"/>
    <col min="10510" max="10510" width="12.140625" style="1" customWidth="1"/>
    <col min="10511" max="10511" width="12.28515625" style="1" customWidth="1"/>
    <col min="10512" max="10512" width="12.42578125" style="1" customWidth="1"/>
    <col min="10513" max="10751" width="9.140625" style="1"/>
    <col min="10752" max="10752" width="33.5703125" style="1" customWidth="1"/>
    <col min="10753" max="10753" width="12.5703125" style="1" bestFit="1" customWidth="1"/>
    <col min="10754" max="10754" width="11.28515625" style="1" bestFit="1" customWidth="1"/>
    <col min="10755" max="10755" width="12.42578125" style="1" customWidth="1"/>
    <col min="10756" max="10756" width="16.42578125" style="1" customWidth="1"/>
    <col min="10757" max="10757" width="13.85546875" style="1" customWidth="1"/>
    <col min="10758" max="10758" width="15.7109375" style="1" customWidth="1"/>
    <col min="10759" max="10759" width="1.140625" style="1" customWidth="1"/>
    <col min="10760" max="10760" width="1.28515625" style="1" customWidth="1"/>
    <col min="10761" max="10761" width="15.28515625" style="1" customWidth="1"/>
    <col min="10762" max="10762" width="16" style="1" customWidth="1"/>
    <col min="10763" max="10763" width="15" style="1" customWidth="1"/>
    <col min="10764" max="10764" width="11.5703125" style="1" customWidth="1"/>
    <col min="10765" max="10765" width="13.5703125" style="1" customWidth="1"/>
    <col min="10766" max="10766" width="12.140625" style="1" customWidth="1"/>
    <col min="10767" max="10767" width="12.28515625" style="1" customWidth="1"/>
    <col min="10768" max="10768" width="12.42578125" style="1" customWidth="1"/>
    <col min="10769" max="11007" width="9.140625" style="1"/>
    <col min="11008" max="11008" width="33.5703125" style="1" customWidth="1"/>
    <col min="11009" max="11009" width="12.5703125" style="1" bestFit="1" customWidth="1"/>
    <col min="11010" max="11010" width="11.28515625" style="1" bestFit="1" customWidth="1"/>
    <col min="11011" max="11011" width="12.42578125" style="1" customWidth="1"/>
    <col min="11012" max="11012" width="16.42578125" style="1" customWidth="1"/>
    <col min="11013" max="11013" width="13.85546875" style="1" customWidth="1"/>
    <col min="11014" max="11014" width="15.7109375" style="1" customWidth="1"/>
    <col min="11015" max="11015" width="1.140625" style="1" customWidth="1"/>
    <col min="11016" max="11016" width="1.28515625" style="1" customWidth="1"/>
    <col min="11017" max="11017" width="15.28515625" style="1" customWidth="1"/>
    <col min="11018" max="11018" width="16" style="1" customWidth="1"/>
    <col min="11019" max="11019" width="15" style="1" customWidth="1"/>
    <col min="11020" max="11020" width="11.5703125" style="1" customWidth="1"/>
    <col min="11021" max="11021" width="13.5703125" style="1" customWidth="1"/>
    <col min="11022" max="11022" width="12.140625" style="1" customWidth="1"/>
    <col min="11023" max="11023" width="12.28515625" style="1" customWidth="1"/>
    <col min="11024" max="11024" width="12.42578125" style="1" customWidth="1"/>
    <col min="11025" max="11263" width="9.140625" style="1"/>
    <col min="11264" max="11264" width="33.5703125" style="1" customWidth="1"/>
    <col min="11265" max="11265" width="12.5703125" style="1" bestFit="1" customWidth="1"/>
    <col min="11266" max="11266" width="11.28515625" style="1" bestFit="1" customWidth="1"/>
    <col min="11267" max="11267" width="12.42578125" style="1" customWidth="1"/>
    <col min="11268" max="11268" width="16.42578125" style="1" customWidth="1"/>
    <col min="11269" max="11269" width="13.85546875" style="1" customWidth="1"/>
    <col min="11270" max="11270" width="15.7109375" style="1" customWidth="1"/>
    <col min="11271" max="11271" width="1.140625" style="1" customWidth="1"/>
    <col min="11272" max="11272" width="1.28515625" style="1" customWidth="1"/>
    <col min="11273" max="11273" width="15.28515625" style="1" customWidth="1"/>
    <col min="11274" max="11274" width="16" style="1" customWidth="1"/>
    <col min="11275" max="11275" width="15" style="1" customWidth="1"/>
    <col min="11276" max="11276" width="11.5703125" style="1" customWidth="1"/>
    <col min="11277" max="11277" width="13.5703125" style="1" customWidth="1"/>
    <col min="11278" max="11278" width="12.140625" style="1" customWidth="1"/>
    <col min="11279" max="11279" width="12.28515625" style="1" customWidth="1"/>
    <col min="11280" max="11280" width="12.42578125" style="1" customWidth="1"/>
    <col min="11281" max="11519" width="9.140625" style="1"/>
    <col min="11520" max="11520" width="33.5703125" style="1" customWidth="1"/>
    <col min="11521" max="11521" width="12.5703125" style="1" bestFit="1" customWidth="1"/>
    <col min="11522" max="11522" width="11.28515625" style="1" bestFit="1" customWidth="1"/>
    <col min="11523" max="11523" width="12.42578125" style="1" customWidth="1"/>
    <col min="11524" max="11524" width="16.42578125" style="1" customWidth="1"/>
    <col min="11525" max="11525" width="13.85546875" style="1" customWidth="1"/>
    <col min="11526" max="11526" width="15.7109375" style="1" customWidth="1"/>
    <col min="11527" max="11527" width="1.140625" style="1" customWidth="1"/>
    <col min="11528" max="11528" width="1.28515625" style="1" customWidth="1"/>
    <col min="11529" max="11529" width="15.28515625" style="1" customWidth="1"/>
    <col min="11530" max="11530" width="16" style="1" customWidth="1"/>
    <col min="11531" max="11531" width="15" style="1" customWidth="1"/>
    <col min="11532" max="11532" width="11.5703125" style="1" customWidth="1"/>
    <col min="11533" max="11533" width="13.5703125" style="1" customWidth="1"/>
    <col min="11534" max="11534" width="12.140625" style="1" customWidth="1"/>
    <col min="11535" max="11535" width="12.28515625" style="1" customWidth="1"/>
    <col min="11536" max="11536" width="12.42578125" style="1" customWidth="1"/>
    <col min="11537" max="11775" width="9.140625" style="1"/>
    <col min="11776" max="11776" width="33.5703125" style="1" customWidth="1"/>
    <col min="11777" max="11777" width="12.5703125" style="1" bestFit="1" customWidth="1"/>
    <col min="11778" max="11778" width="11.28515625" style="1" bestFit="1" customWidth="1"/>
    <col min="11779" max="11779" width="12.42578125" style="1" customWidth="1"/>
    <col min="11780" max="11780" width="16.42578125" style="1" customWidth="1"/>
    <col min="11781" max="11781" width="13.85546875" style="1" customWidth="1"/>
    <col min="11782" max="11782" width="15.7109375" style="1" customWidth="1"/>
    <col min="11783" max="11783" width="1.140625" style="1" customWidth="1"/>
    <col min="11784" max="11784" width="1.28515625" style="1" customWidth="1"/>
    <col min="11785" max="11785" width="15.28515625" style="1" customWidth="1"/>
    <col min="11786" max="11786" width="16" style="1" customWidth="1"/>
    <col min="11787" max="11787" width="15" style="1" customWidth="1"/>
    <col min="11788" max="11788" width="11.5703125" style="1" customWidth="1"/>
    <col min="11789" max="11789" width="13.5703125" style="1" customWidth="1"/>
    <col min="11790" max="11790" width="12.140625" style="1" customWidth="1"/>
    <col min="11791" max="11791" width="12.28515625" style="1" customWidth="1"/>
    <col min="11792" max="11792" width="12.42578125" style="1" customWidth="1"/>
    <col min="11793" max="12031" width="9.140625" style="1"/>
    <col min="12032" max="12032" width="33.5703125" style="1" customWidth="1"/>
    <col min="12033" max="12033" width="12.5703125" style="1" bestFit="1" customWidth="1"/>
    <col min="12034" max="12034" width="11.28515625" style="1" bestFit="1" customWidth="1"/>
    <col min="12035" max="12035" width="12.42578125" style="1" customWidth="1"/>
    <col min="12036" max="12036" width="16.42578125" style="1" customWidth="1"/>
    <col min="12037" max="12037" width="13.85546875" style="1" customWidth="1"/>
    <col min="12038" max="12038" width="15.7109375" style="1" customWidth="1"/>
    <col min="12039" max="12039" width="1.140625" style="1" customWidth="1"/>
    <col min="12040" max="12040" width="1.28515625" style="1" customWidth="1"/>
    <col min="12041" max="12041" width="15.28515625" style="1" customWidth="1"/>
    <col min="12042" max="12042" width="16" style="1" customWidth="1"/>
    <col min="12043" max="12043" width="15" style="1" customWidth="1"/>
    <col min="12044" max="12044" width="11.5703125" style="1" customWidth="1"/>
    <col min="12045" max="12045" width="13.5703125" style="1" customWidth="1"/>
    <col min="12046" max="12046" width="12.140625" style="1" customWidth="1"/>
    <col min="12047" max="12047" width="12.28515625" style="1" customWidth="1"/>
    <col min="12048" max="12048" width="12.42578125" style="1" customWidth="1"/>
    <col min="12049" max="12287" width="9.140625" style="1"/>
    <col min="12288" max="12288" width="33.5703125" style="1" customWidth="1"/>
    <col min="12289" max="12289" width="12.5703125" style="1" bestFit="1" customWidth="1"/>
    <col min="12290" max="12290" width="11.28515625" style="1" bestFit="1" customWidth="1"/>
    <col min="12291" max="12291" width="12.42578125" style="1" customWidth="1"/>
    <col min="12292" max="12292" width="16.42578125" style="1" customWidth="1"/>
    <col min="12293" max="12293" width="13.85546875" style="1" customWidth="1"/>
    <col min="12294" max="12294" width="15.7109375" style="1" customWidth="1"/>
    <col min="12295" max="12295" width="1.140625" style="1" customWidth="1"/>
    <col min="12296" max="12296" width="1.28515625" style="1" customWidth="1"/>
    <col min="12297" max="12297" width="15.28515625" style="1" customWidth="1"/>
    <col min="12298" max="12298" width="16" style="1" customWidth="1"/>
    <col min="12299" max="12299" width="15" style="1" customWidth="1"/>
    <col min="12300" max="12300" width="11.5703125" style="1" customWidth="1"/>
    <col min="12301" max="12301" width="13.5703125" style="1" customWidth="1"/>
    <col min="12302" max="12302" width="12.140625" style="1" customWidth="1"/>
    <col min="12303" max="12303" width="12.28515625" style="1" customWidth="1"/>
    <col min="12304" max="12304" width="12.42578125" style="1" customWidth="1"/>
    <col min="12305" max="12543" width="9.140625" style="1"/>
    <col min="12544" max="12544" width="33.5703125" style="1" customWidth="1"/>
    <col min="12545" max="12545" width="12.5703125" style="1" bestFit="1" customWidth="1"/>
    <col min="12546" max="12546" width="11.28515625" style="1" bestFit="1" customWidth="1"/>
    <col min="12547" max="12547" width="12.42578125" style="1" customWidth="1"/>
    <col min="12548" max="12548" width="16.42578125" style="1" customWidth="1"/>
    <col min="12549" max="12549" width="13.85546875" style="1" customWidth="1"/>
    <col min="12550" max="12550" width="15.7109375" style="1" customWidth="1"/>
    <col min="12551" max="12551" width="1.140625" style="1" customWidth="1"/>
    <col min="12552" max="12552" width="1.28515625" style="1" customWidth="1"/>
    <col min="12553" max="12553" width="15.28515625" style="1" customWidth="1"/>
    <col min="12554" max="12554" width="16" style="1" customWidth="1"/>
    <col min="12555" max="12555" width="15" style="1" customWidth="1"/>
    <col min="12556" max="12556" width="11.5703125" style="1" customWidth="1"/>
    <col min="12557" max="12557" width="13.5703125" style="1" customWidth="1"/>
    <col min="12558" max="12558" width="12.140625" style="1" customWidth="1"/>
    <col min="12559" max="12559" width="12.28515625" style="1" customWidth="1"/>
    <col min="12560" max="12560" width="12.42578125" style="1" customWidth="1"/>
    <col min="12561" max="12799" width="9.140625" style="1"/>
    <col min="12800" max="12800" width="33.5703125" style="1" customWidth="1"/>
    <col min="12801" max="12801" width="12.5703125" style="1" bestFit="1" customWidth="1"/>
    <col min="12802" max="12802" width="11.28515625" style="1" bestFit="1" customWidth="1"/>
    <col min="12803" max="12803" width="12.42578125" style="1" customWidth="1"/>
    <col min="12804" max="12804" width="16.42578125" style="1" customWidth="1"/>
    <col min="12805" max="12805" width="13.85546875" style="1" customWidth="1"/>
    <col min="12806" max="12806" width="15.7109375" style="1" customWidth="1"/>
    <col min="12807" max="12807" width="1.140625" style="1" customWidth="1"/>
    <col min="12808" max="12808" width="1.28515625" style="1" customWidth="1"/>
    <col min="12809" max="12809" width="15.28515625" style="1" customWidth="1"/>
    <col min="12810" max="12810" width="16" style="1" customWidth="1"/>
    <col min="12811" max="12811" width="15" style="1" customWidth="1"/>
    <col min="12812" max="12812" width="11.5703125" style="1" customWidth="1"/>
    <col min="12813" max="12813" width="13.5703125" style="1" customWidth="1"/>
    <col min="12814" max="12814" width="12.140625" style="1" customWidth="1"/>
    <col min="12815" max="12815" width="12.28515625" style="1" customWidth="1"/>
    <col min="12816" max="12816" width="12.42578125" style="1" customWidth="1"/>
    <col min="12817" max="13055" width="9.140625" style="1"/>
    <col min="13056" max="13056" width="33.5703125" style="1" customWidth="1"/>
    <col min="13057" max="13057" width="12.5703125" style="1" bestFit="1" customWidth="1"/>
    <col min="13058" max="13058" width="11.28515625" style="1" bestFit="1" customWidth="1"/>
    <col min="13059" max="13059" width="12.42578125" style="1" customWidth="1"/>
    <col min="13060" max="13060" width="16.42578125" style="1" customWidth="1"/>
    <col min="13061" max="13061" width="13.85546875" style="1" customWidth="1"/>
    <col min="13062" max="13062" width="15.7109375" style="1" customWidth="1"/>
    <col min="13063" max="13063" width="1.140625" style="1" customWidth="1"/>
    <col min="13064" max="13064" width="1.28515625" style="1" customWidth="1"/>
    <col min="13065" max="13065" width="15.28515625" style="1" customWidth="1"/>
    <col min="13066" max="13066" width="16" style="1" customWidth="1"/>
    <col min="13067" max="13067" width="15" style="1" customWidth="1"/>
    <col min="13068" max="13068" width="11.5703125" style="1" customWidth="1"/>
    <col min="13069" max="13069" width="13.5703125" style="1" customWidth="1"/>
    <col min="13070" max="13070" width="12.140625" style="1" customWidth="1"/>
    <col min="13071" max="13071" width="12.28515625" style="1" customWidth="1"/>
    <col min="13072" max="13072" width="12.42578125" style="1" customWidth="1"/>
    <col min="13073" max="13311" width="9.140625" style="1"/>
    <col min="13312" max="13312" width="33.5703125" style="1" customWidth="1"/>
    <col min="13313" max="13313" width="12.5703125" style="1" bestFit="1" customWidth="1"/>
    <col min="13314" max="13314" width="11.28515625" style="1" bestFit="1" customWidth="1"/>
    <col min="13315" max="13315" width="12.42578125" style="1" customWidth="1"/>
    <col min="13316" max="13316" width="16.42578125" style="1" customWidth="1"/>
    <col min="13317" max="13317" width="13.85546875" style="1" customWidth="1"/>
    <col min="13318" max="13318" width="15.7109375" style="1" customWidth="1"/>
    <col min="13319" max="13319" width="1.140625" style="1" customWidth="1"/>
    <col min="13320" max="13320" width="1.28515625" style="1" customWidth="1"/>
    <col min="13321" max="13321" width="15.28515625" style="1" customWidth="1"/>
    <col min="13322" max="13322" width="16" style="1" customWidth="1"/>
    <col min="13323" max="13323" width="15" style="1" customWidth="1"/>
    <col min="13324" max="13324" width="11.5703125" style="1" customWidth="1"/>
    <col min="13325" max="13325" width="13.5703125" style="1" customWidth="1"/>
    <col min="13326" max="13326" width="12.140625" style="1" customWidth="1"/>
    <col min="13327" max="13327" width="12.28515625" style="1" customWidth="1"/>
    <col min="13328" max="13328" width="12.42578125" style="1" customWidth="1"/>
    <col min="13329" max="13567" width="9.140625" style="1"/>
    <col min="13568" max="13568" width="33.5703125" style="1" customWidth="1"/>
    <col min="13569" max="13569" width="12.5703125" style="1" bestFit="1" customWidth="1"/>
    <col min="13570" max="13570" width="11.28515625" style="1" bestFit="1" customWidth="1"/>
    <col min="13571" max="13571" width="12.42578125" style="1" customWidth="1"/>
    <col min="13572" max="13572" width="16.42578125" style="1" customWidth="1"/>
    <col min="13573" max="13573" width="13.85546875" style="1" customWidth="1"/>
    <col min="13574" max="13574" width="15.7109375" style="1" customWidth="1"/>
    <col min="13575" max="13575" width="1.140625" style="1" customWidth="1"/>
    <col min="13576" max="13576" width="1.28515625" style="1" customWidth="1"/>
    <col min="13577" max="13577" width="15.28515625" style="1" customWidth="1"/>
    <col min="13578" max="13578" width="16" style="1" customWidth="1"/>
    <col min="13579" max="13579" width="15" style="1" customWidth="1"/>
    <col min="13580" max="13580" width="11.5703125" style="1" customWidth="1"/>
    <col min="13581" max="13581" width="13.5703125" style="1" customWidth="1"/>
    <col min="13582" max="13582" width="12.140625" style="1" customWidth="1"/>
    <col min="13583" max="13583" width="12.28515625" style="1" customWidth="1"/>
    <col min="13584" max="13584" width="12.42578125" style="1" customWidth="1"/>
    <col min="13585" max="13823" width="9.140625" style="1"/>
    <col min="13824" max="13824" width="33.5703125" style="1" customWidth="1"/>
    <col min="13825" max="13825" width="12.5703125" style="1" bestFit="1" customWidth="1"/>
    <col min="13826" max="13826" width="11.28515625" style="1" bestFit="1" customWidth="1"/>
    <col min="13827" max="13827" width="12.42578125" style="1" customWidth="1"/>
    <col min="13828" max="13828" width="16.42578125" style="1" customWidth="1"/>
    <col min="13829" max="13829" width="13.85546875" style="1" customWidth="1"/>
    <col min="13830" max="13830" width="15.7109375" style="1" customWidth="1"/>
    <col min="13831" max="13831" width="1.140625" style="1" customWidth="1"/>
    <col min="13832" max="13832" width="1.28515625" style="1" customWidth="1"/>
    <col min="13833" max="13833" width="15.28515625" style="1" customWidth="1"/>
    <col min="13834" max="13834" width="16" style="1" customWidth="1"/>
    <col min="13835" max="13835" width="15" style="1" customWidth="1"/>
    <col min="13836" max="13836" width="11.5703125" style="1" customWidth="1"/>
    <col min="13837" max="13837" width="13.5703125" style="1" customWidth="1"/>
    <col min="13838" max="13838" width="12.140625" style="1" customWidth="1"/>
    <col min="13839" max="13839" width="12.28515625" style="1" customWidth="1"/>
    <col min="13840" max="13840" width="12.42578125" style="1" customWidth="1"/>
    <col min="13841" max="14079" width="9.140625" style="1"/>
    <col min="14080" max="14080" width="33.5703125" style="1" customWidth="1"/>
    <col min="14081" max="14081" width="12.5703125" style="1" bestFit="1" customWidth="1"/>
    <col min="14082" max="14082" width="11.28515625" style="1" bestFit="1" customWidth="1"/>
    <col min="14083" max="14083" width="12.42578125" style="1" customWidth="1"/>
    <col min="14084" max="14084" width="16.42578125" style="1" customWidth="1"/>
    <col min="14085" max="14085" width="13.85546875" style="1" customWidth="1"/>
    <col min="14086" max="14086" width="15.7109375" style="1" customWidth="1"/>
    <col min="14087" max="14087" width="1.140625" style="1" customWidth="1"/>
    <col min="14088" max="14088" width="1.28515625" style="1" customWidth="1"/>
    <col min="14089" max="14089" width="15.28515625" style="1" customWidth="1"/>
    <col min="14090" max="14090" width="16" style="1" customWidth="1"/>
    <col min="14091" max="14091" width="15" style="1" customWidth="1"/>
    <col min="14092" max="14092" width="11.5703125" style="1" customWidth="1"/>
    <col min="14093" max="14093" width="13.5703125" style="1" customWidth="1"/>
    <col min="14094" max="14094" width="12.140625" style="1" customWidth="1"/>
    <col min="14095" max="14095" width="12.28515625" style="1" customWidth="1"/>
    <col min="14096" max="14096" width="12.42578125" style="1" customWidth="1"/>
    <col min="14097" max="14335" width="9.140625" style="1"/>
    <col min="14336" max="14336" width="33.5703125" style="1" customWidth="1"/>
    <col min="14337" max="14337" width="12.5703125" style="1" bestFit="1" customWidth="1"/>
    <col min="14338" max="14338" width="11.28515625" style="1" bestFit="1" customWidth="1"/>
    <col min="14339" max="14339" width="12.42578125" style="1" customWidth="1"/>
    <col min="14340" max="14340" width="16.42578125" style="1" customWidth="1"/>
    <col min="14341" max="14341" width="13.85546875" style="1" customWidth="1"/>
    <col min="14342" max="14342" width="15.7109375" style="1" customWidth="1"/>
    <col min="14343" max="14343" width="1.140625" style="1" customWidth="1"/>
    <col min="14344" max="14344" width="1.28515625" style="1" customWidth="1"/>
    <col min="14345" max="14345" width="15.28515625" style="1" customWidth="1"/>
    <col min="14346" max="14346" width="16" style="1" customWidth="1"/>
    <col min="14347" max="14347" width="15" style="1" customWidth="1"/>
    <col min="14348" max="14348" width="11.5703125" style="1" customWidth="1"/>
    <col min="14349" max="14349" width="13.5703125" style="1" customWidth="1"/>
    <col min="14350" max="14350" width="12.140625" style="1" customWidth="1"/>
    <col min="14351" max="14351" width="12.28515625" style="1" customWidth="1"/>
    <col min="14352" max="14352" width="12.42578125" style="1" customWidth="1"/>
    <col min="14353" max="14591" width="9.140625" style="1"/>
    <col min="14592" max="14592" width="33.5703125" style="1" customWidth="1"/>
    <col min="14593" max="14593" width="12.5703125" style="1" bestFit="1" customWidth="1"/>
    <col min="14594" max="14594" width="11.28515625" style="1" bestFit="1" customWidth="1"/>
    <col min="14595" max="14595" width="12.42578125" style="1" customWidth="1"/>
    <col min="14596" max="14596" width="16.42578125" style="1" customWidth="1"/>
    <col min="14597" max="14597" width="13.85546875" style="1" customWidth="1"/>
    <col min="14598" max="14598" width="15.7109375" style="1" customWidth="1"/>
    <col min="14599" max="14599" width="1.140625" style="1" customWidth="1"/>
    <col min="14600" max="14600" width="1.28515625" style="1" customWidth="1"/>
    <col min="14601" max="14601" width="15.28515625" style="1" customWidth="1"/>
    <col min="14602" max="14602" width="16" style="1" customWidth="1"/>
    <col min="14603" max="14603" width="15" style="1" customWidth="1"/>
    <col min="14604" max="14604" width="11.5703125" style="1" customWidth="1"/>
    <col min="14605" max="14605" width="13.5703125" style="1" customWidth="1"/>
    <col min="14606" max="14606" width="12.140625" style="1" customWidth="1"/>
    <col min="14607" max="14607" width="12.28515625" style="1" customWidth="1"/>
    <col min="14608" max="14608" width="12.42578125" style="1" customWidth="1"/>
    <col min="14609" max="14847" width="9.140625" style="1"/>
    <col min="14848" max="14848" width="33.5703125" style="1" customWidth="1"/>
    <col min="14849" max="14849" width="12.5703125" style="1" bestFit="1" customWidth="1"/>
    <col min="14850" max="14850" width="11.28515625" style="1" bestFit="1" customWidth="1"/>
    <col min="14851" max="14851" width="12.42578125" style="1" customWidth="1"/>
    <col min="14852" max="14852" width="16.42578125" style="1" customWidth="1"/>
    <col min="14853" max="14853" width="13.85546875" style="1" customWidth="1"/>
    <col min="14854" max="14854" width="15.7109375" style="1" customWidth="1"/>
    <col min="14855" max="14855" width="1.140625" style="1" customWidth="1"/>
    <col min="14856" max="14856" width="1.28515625" style="1" customWidth="1"/>
    <col min="14857" max="14857" width="15.28515625" style="1" customWidth="1"/>
    <col min="14858" max="14858" width="16" style="1" customWidth="1"/>
    <col min="14859" max="14859" width="15" style="1" customWidth="1"/>
    <col min="14860" max="14860" width="11.5703125" style="1" customWidth="1"/>
    <col min="14861" max="14861" width="13.5703125" style="1" customWidth="1"/>
    <col min="14862" max="14862" width="12.140625" style="1" customWidth="1"/>
    <col min="14863" max="14863" width="12.28515625" style="1" customWidth="1"/>
    <col min="14864" max="14864" width="12.42578125" style="1" customWidth="1"/>
    <col min="14865" max="15103" width="9.140625" style="1"/>
    <col min="15104" max="15104" width="33.5703125" style="1" customWidth="1"/>
    <col min="15105" max="15105" width="12.5703125" style="1" bestFit="1" customWidth="1"/>
    <col min="15106" max="15106" width="11.28515625" style="1" bestFit="1" customWidth="1"/>
    <col min="15107" max="15107" width="12.42578125" style="1" customWidth="1"/>
    <col min="15108" max="15108" width="16.42578125" style="1" customWidth="1"/>
    <col min="15109" max="15109" width="13.85546875" style="1" customWidth="1"/>
    <col min="15110" max="15110" width="15.7109375" style="1" customWidth="1"/>
    <col min="15111" max="15111" width="1.140625" style="1" customWidth="1"/>
    <col min="15112" max="15112" width="1.28515625" style="1" customWidth="1"/>
    <col min="15113" max="15113" width="15.28515625" style="1" customWidth="1"/>
    <col min="15114" max="15114" width="16" style="1" customWidth="1"/>
    <col min="15115" max="15115" width="15" style="1" customWidth="1"/>
    <col min="15116" max="15116" width="11.5703125" style="1" customWidth="1"/>
    <col min="15117" max="15117" width="13.5703125" style="1" customWidth="1"/>
    <col min="15118" max="15118" width="12.140625" style="1" customWidth="1"/>
    <col min="15119" max="15119" width="12.28515625" style="1" customWidth="1"/>
    <col min="15120" max="15120" width="12.42578125" style="1" customWidth="1"/>
    <col min="15121" max="15359" width="9.140625" style="1"/>
    <col min="15360" max="15360" width="33.5703125" style="1" customWidth="1"/>
    <col min="15361" max="15361" width="12.5703125" style="1" bestFit="1" customWidth="1"/>
    <col min="15362" max="15362" width="11.28515625" style="1" bestFit="1" customWidth="1"/>
    <col min="15363" max="15363" width="12.42578125" style="1" customWidth="1"/>
    <col min="15364" max="15364" width="16.42578125" style="1" customWidth="1"/>
    <col min="15365" max="15365" width="13.85546875" style="1" customWidth="1"/>
    <col min="15366" max="15366" width="15.7109375" style="1" customWidth="1"/>
    <col min="15367" max="15367" width="1.140625" style="1" customWidth="1"/>
    <col min="15368" max="15368" width="1.28515625" style="1" customWidth="1"/>
    <col min="15369" max="15369" width="15.28515625" style="1" customWidth="1"/>
    <col min="15370" max="15370" width="16" style="1" customWidth="1"/>
    <col min="15371" max="15371" width="15" style="1" customWidth="1"/>
    <col min="15372" max="15372" width="11.5703125" style="1" customWidth="1"/>
    <col min="15373" max="15373" width="13.5703125" style="1" customWidth="1"/>
    <col min="15374" max="15374" width="12.140625" style="1" customWidth="1"/>
    <col min="15375" max="15375" width="12.28515625" style="1" customWidth="1"/>
    <col min="15376" max="15376" width="12.42578125" style="1" customWidth="1"/>
    <col min="15377" max="15615" width="9.140625" style="1"/>
    <col min="15616" max="15616" width="33.5703125" style="1" customWidth="1"/>
    <col min="15617" max="15617" width="12.5703125" style="1" bestFit="1" customWidth="1"/>
    <col min="15618" max="15618" width="11.28515625" style="1" bestFit="1" customWidth="1"/>
    <col min="15619" max="15619" width="12.42578125" style="1" customWidth="1"/>
    <col min="15620" max="15620" width="16.42578125" style="1" customWidth="1"/>
    <col min="15621" max="15621" width="13.85546875" style="1" customWidth="1"/>
    <col min="15622" max="15622" width="15.7109375" style="1" customWidth="1"/>
    <col min="15623" max="15623" width="1.140625" style="1" customWidth="1"/>
    <col min="15624" max="15624" width="1.28515625" style="1" customWidth="1"/>
    <col min="15625" max="15625" width="15.28515625" style="1" customWidth="1"/>
    <col min="15626" max="15626" width="16" style="1" customWidth="1"/>
    <col min="15627" max="15627" width="15" style="1" customWidth="1"/>
    <col min="15628" max="15628" width="11.5703125" style="1" customWidth="1"/>
    <col min="15629" max="15629" width="13.5703125" style="1" customWidth="1"/>
    <col min="15630" max="15630" width="12.140625" style="1" customWidth="1"/>
    <col min="15631" max="15631" width="12.28515625" style="1" customWidth="1"/>
    <col min="15632" max="15632" width="12.42578125" style="1" customWidth="1"/>
    <col min="15633" max="15871" width="9.140625" style="1"/>
    <col min="15872" max="15872" width="33.5703125" style="1" customWidth="1"/>
    <col min="15873" max="15873" width="12.5703125" style="1" bestFit="1" customWidth="1"/>
    <col min="15874" max="15874" width="11.28515625" style="1" bestFit="1" customWidth="1"/>
    <col min="15875" max="15875" width="12.42578125" style="1" customWidth="1"/>
    <col min="15876" max="15876" width="16.42578125" style="1" customWidth="1"/>
    <col min="15877" max="15877" width="13.85546875" style="1" customWidth="1"/>
    <col min="15878" max="15878" width="15.7109375" style="1" customWidth="1"/>
    <col min="15879" max="15879" width="1.140625" style="1" customWidth="1"/>
    <col min="15880" max="15880" width="1.28515625" style="1" customWidth="1"/>
    <col min="15881" max="15881" width="15.28515625" style="1" customWidth="1"/>
    <col min="15882" max="15882" width="16" style="1" customWidth="1"/>
    <col min="15883" max="15883" width="15" style="1" customWidth="1"/>
    <col min="15884" max="15884" width="11.5703125" style="1" customWidth="1"/>
    <col min="15885" max="15885" width="13.5703125" style="1" customWidth="1"/>
    <col min="15886" max="15886" width="12.140625" style="1" customWidth="1"/>
    <col min="15887" max="15887" width="12.28515625" style="1" customWidth="1"/>
    <col min="15888" max="15888" width="12.42578125" style="1" customWidth="1"/>
    <col min="15889" max="16127" width="9.140625" style="1"/>
    <col min="16128" max="16128" width="33.5703125" style="1" customWidth="1"/>
    <col min="16129" max="16129" width="12.5703125" style="1" bestFit="1" customWidth="1"/>
    <col min="16130" max="16130" width="11.28515625" style="1" bestFit="1" customWidth="1"/>
    <col min="16131" max="16131" width="12.42578125" style="1" customWidth="1"/>
    <col min="16132" max="16132" width="16.42578125" style="1" customWidth="1"/>
    <col min="16133" max="16133" width="13.85546875" style="1" customWidth="1"/>
    <col min="16134" max="16134" width="15.7109375" style="1" customWidth="1"/>
    <col min="16135" max="16135" width="1.140625" style="1" customWidth="1"/>
    <col min="16136" max="16136" width="1.28515625" style="1" customWidth="1"/>
    <col min="16137" max="16137" width="15.28515625" style="1" customWidth="1"/>
    <col min="16138" max="16138" width="16" style="1" customWidth="1"/>
    <col min="16139" max="16139" width="15" style="1" customWidth="1"/>
    <col min="16140" max="16140" width="11.5703125" style="1" customWidth="1"/>
    <col min="16141" max="16141" width="13.5703125" style="1" customWidth="1"/>
    <col min="16142" max="16142" width="12.140625" style="1" customWidth="1"/>
    <col min="16143" max="16143" width="12.28515625" style="1" customWidth="1"/>
    <col min="16144" max="16144" width="12.42578125" style="1" customWidth="1"/>
    <col min="16145" max="16384" width="9.140625" style="1"/>
  </cols>
  <sheetData>
    <row r="1" spans="1:22" ht="21" x14ac:dyDescent="0.35">
      <c r="A1" s="80" t="s">
        <v>0</v>
      </c>
      <c r="B1" s="80"/>
      <c r="C1" s="81"/>
      <c r="D1" s="81"/>
      <c r="E1" s="81"/>
      <c r="F1" s="81"/>
      <c r="G1" s="83"/>
      <c r="H1" s="81"/>
      <c r="I1" s="81"/>
      <c r="J1" s="83"/>
      <c r="K1" s="82"/>
      <c r="L1" s="81"/>
      <c r="M1" s="82"/>
      <c r="N1" s="81"/>
      <c r="O1" s="82"/>
      <c r="P1" s="84"/>
      <c r="Q1" s="56"/>
      <c r="R1" s="54"/>
    </row>
    <row r="2" spans="1:22" s="5" customFormat="1" ht="21.75" thickBot="1" x14ac:dyDescent="0.4">
      <c r="A2" s="219" t="s">
        <v>163</v>
      </c>
      <c r="B2" s="66" t="s">
        <v>129</v>
      </c>
      <c r="C2" s="2"/>
      <c r="D2" s="60"/>
      <c r="E2" s="3"/>
      <c r="F2" s="3"/>
      <c r="G2" s="3"/>
      <c r="H2" s="3"/>
      <c r="I2" s="3"/>
      <c r="J2" s="3"/>
      <c r="K2" s="70"/>
      <c r="L2" s="3"/>
      <c r="M2" s="77"/>
      <c r="N2" s="2"/>
      <c r="O2" s="70"/>
      <c r="P2" s="2"/>
      <c r="Q2" s="2"/>
    </row>
    <row r="3" spans="1:22" s="5" customFormat="1" ht="30.75" thickBot="1" x14ac:dyDescent="0.4">
      <c r="A3" s="241"/>
      <c r="B3" s="66"/>
      <c r="C3" s="223" t="s">
        <v>168</v>
      </c>
      <c r="D3" s="224"/>
      <c r="E3" s="225"/>
      <c r="F3" s="225"/>
      <c r="G3" s="225"/>
      <c r="H3" s="225"/>
      <c r="I3" s="225"/>
      <c r="J3" s="237"/>
      <c r="K3" s="238"/>
      <c r="L3" s="2"/>
      <c r="M3" s="77"/>
      <c r="N3" s="2"/>
      <c r="O3" s="70"/>
      <c r="P3" s="2"/>
      <c r="Q3" s="2"/>
      <c r="R3" s="234" t="s">
        <v>168</v>
      </c>
      <c r="V3" s="233" t="s">
        <v>169</v>
      </c>
    </row>
    <row r="4" spans="1:22" s="6" customFormat="1" ht="105" x14ac:dyDescent="0.25">
      <c r="A4" s="116"/>
      <c r="B4" s="116"/>
      <c r="C4" s="117" t="s">
        <v>100</v>
      </c>
      <c r="D4" s="118" t="s">
        <v>101</v>
      </c>
      <c r="E4" s="117" t="s">
        <v>102</v>
      </c>
      <c r="F4" s="118" t="s">
        <v>103</v>
      </c>
      <c r="G4" s="117" t="s">
        <v>104</v>
      </c>
      <c r="H4" s="118" t="s">
        <v>105</v>
      </c>
      <c r="I4" s="119" t="s">
        <v>99</v>
      </c>
      <c r="J4" s="117" t="s">
        <v>106</v>
      </c>
      <c r="K4" s="229"/>
      <c r="L4" s="226" t="s">
        <v>130</v>
      </c>
      <c r="M4" s="230"/>
      <c r="N4" s="226" t="s">
        <v>107</v>
      </c>
      <c r="O4" s="229"/>
      <c r="P4" s="227" t="s">
        <v>108</v>
      </c>
      <c r="R4" s="231" t="s">
        <v>162</v>
      </c>
      <c r="S4" s="232" t="s">
        <v>132</v>
      </c>
      <c r="T4" s="232" t="s">
        <v>131</v>
      </c>
      <c r="U4" s="232" t="s">
        <v>156</v>
      </c>
      <c r="V4" s="231" t="s">
        <v>188</v>
      </c>
    </row>
    <row r="5" spans="1:22" s="5" customFormat="1" x14ac:dyDescent="0.25">
      <c r="A5" s="121" t="s">
        <v>98</v>
      </c>
      <c r="B5" s="124" t="s">
        <v>2</v>
      </c>
      <c r="C5" s="125"/>
      <c r="D5" s="126"/>
      <c r="E5" s="121"/>
      <c r="F5" s="126"/>
      <c r="G5" s="126"/>
      <c r="H5" s="127"/>
      <c r="I5" s="121"/>
      <c r="J5" s="121"/>
      <c r="K5" s="61"/>
      <c r="M5" s="61"/>
      <c r="O5" s="62"/>
      <c r="Q5" s="16"/>
    </row>
    <row r="6" spans="1:22" s="5" customFormat="1" x14ac:dyDescent="0.25">
      <c r="A6" s="128" t="s">
        <v>3</v>
      </c>
      <c r="B6" s="121" t="s">
        <v>111</v>
      </c>
      <c r="C6" s="121"/>
      <c r="D6" s="121"/>
      <c r="E6" s="121"/>
      <c r="F6" s="121"/>
      <c r="G6" s="121"/>
      <c r="H6" s="127"/>
      <c r="I6" s="121"/>
      <c r="J6" s="121"/>
      <c r="K6" s="61"/>
      <c r="M6" s="61"/>
      <c r="O6" s="61"/>
      <c r="Q6" s="16"/>
    </row>
    <row r="7" spans="1:22" s="5" customFormat="1" x14ac:dyDescent="0.25">
      <c r="A7" s="121" t="s">
        <v>164</v>
      </c>
      <c r="B7" s="121" t="s">
        <v>109</v>
      </c>
      <c r="C7" s="129">
        <v>259</v>
      </c>
      <c r="D7" s="129">
        <v>603</v>
      </c>
      <c r="E7" s="121">
        <v>11</v>
      </c>
      <c r="F7" s="129">
        <v>27</v>
      </c>
      <c r="G7" s="129">
        <v>4</v>
      </c>
      <c r="H7" s="130">
        <v>8</v>
      </c>
      <c r="I7" s="121"/>
      <c r="J7" s="129"/>
      <c r="K7" s="31"/>
      <c r="L7" s="20">
        <f>SUM(D7,F7,H7)</f>
        <v>638</v>
      </c>
      <c r="M7" s="31"/>
      <c r="N7" s="22">
        <f>SUM(C7,E7,G7,J7)</f>
        <v>274</v>
      </c>
      <c r="O7" s="31"/>
      <c r="P7" s="17">
        <f>L7+N7</f>
        <v>912</v>
      </c>
      <c r="Q7" s="16"/>
    </row>
    <row r="8" spans="1:22" s="5" customFormat="1" x14ac:dyDescent="0.25">
      <c r="A8" s="121" t="s">
        <v>7</v>
      </c>
      <c r="B8" s="121" t="s">
        <v>109</v>
      </c>
      <c r="C8" s="129"/>
      <c r="D8" s="129"/>
      <c r="E8" s="121"/>
      <c r="F8" s="129"/>
      <c r="G8" s="129"/>
      <c r="H8" s="130"/>
      <c r="I8" s="121"/>
      <c r="J8" s="129"/>
      <c r="K8" s="31"/>
      <c r="L8" s="20">
        <f>SUM(D8,F8,H8)</f>
        <v>0</v>
      </c>
      <c r="M8" s="31"/>
      <c r="N8" s="21">
        <f>SUM(C8,E8,G8,J8)</f>
        <v>0</v>
      </c>
      <c r="O8" s="31"/>
      <c r="P8" s="17">
        <f>L8+N8</f>
        <v>0</v>
      </c>
      <c r="Q8" s="16"/>
    </row>
    <row r="9" spans="1:22" s="5" customFormat="1" x14ac:dyDescent="0.25">
      <c r="A9" s="131" t="s">
        <v>5</v>
      </c>
      <c r="B9" s="121" t="s">
        <v>109</v>
      </c>
      <c r="C9" s="132">
        <f>SUM(C7:C8)</f>
        <v>259</v>
      </c>
      <c r="D9" s="132">
        <f t="shared" ref="D9:J9" si="0">SUM(D7:D8)</f>
        <v>603</v>
      </c>
      <c r="E9" s="132">
        <f t="shared" si="0"/>
        <v>11</v>
      </c>
      <c r="F9" s="132">
        <f t="shared" si="0"/>
        <v>27</v>
      </c>
      <c r="G9" s="132">
        <f t="shared" si="0"/>
        <v>4</v>
      </c>
      <c r="H9" s="132">
        <f t="shared" si="0"/>
        <v>8</v>
      </c>
      <c r="I9" s="132">
        <f t="shared" si="0"/>
        <v>0</v>
      </c>
      <c r="J9" s="132">
        <f t="shared" si="0"/>
        <v>0</v>
      </c>
      <c r="K9" s="31"/>
      <c r="L9" s="94">
        <f>SUM(D9,F9,H9)</f>
        <v>638</v>
      </c>
      <c r="M9" s="31"/>
      <c r="N9" s="23">
        <f>SUM(C9,E9,G9,J9)</f>
        <v>274</v>
      </c>
      <c r="O9" s="31"/>
      <c r="P9" s="23">
        <f>L9+N9</f>
        <v>912</v>
      </c>
      <c r="Q9" s="16"/>
    </row>
    <row r="10" spans="1:22" s="5" customFormat="1" x14ac:dyDescent="0.25">
      <c r="A10" s="133" t="s">
        <v>6</v>
      </c>
      <c r="B10" s="121"/>
      <c r="C10" s="129"/>
      <c r="D10" s="121"/>
      <c r="E10" s="121"/>
      <c r="F10" s="121"/>
      <c r="G10" s="121"/>
      <c r="H10" s="127"/>
      <c r="I10" s="121"/>
      <c r="J10" s="129"/>
      <c r="K10" s="31"/>
      <c r="L10" s="19"/>
      <c r="M10" s="74"/>
      <c r="N10" s="19"/>
      <c r="O10" s="61"/>
      <c r="P10" s="17"/>
      <c r="Q10" s="16"/>
    </row>
    <row r="11" spans="1:22" s="5" customFormat="1" x14ac:dyDescent="0.25">
      <c r="A11" s="121" t="s">
        <v>8</v>
      </c>
      <c r="B11" s="121" t="s">
        <v>110</v>
      </c>
      <c r="C11" s="129"/>
      <c r="D11" s="121"/>
      <c r="E11" s="121"/>
      <c r="F11" s="129"/>
      <c r="G11" s="129"/>
      <c r="H11" s="130"/>
      <c r="I11" s="121">
        <v>1850</v>
      </c>
      <c r="J11" s="129"/>
      <c r="K11" s="31"/>
      <c r="L11" s="20">
        <f>SUM(D11,F11,H11,I11)</f>
        <v>1850</v>
      </c>
      <c r="M11" s="31"/>
      <c r="N11" s="20">
        <f>SUM(C11,E11,G11,J11)</f>
        <v>0</v>
      </c>
      <c r="O11" s="31"/>
      <c r="P11" s="17">
        <f>L11+N11</f>
        <v>1850</v>
      </c>
      <c r="Q11" s="16"/>
    </row>
    <row r="12" spans="1:22" s="5" customFormat="1" x14ac:dyDescent="0.25">
      <c r="A12" s="121" t="s">
        <v>11</v>
      </c>
      <c r="B12" s="127" t="s">
        <v>110</v>
      </c>
      <c r="C12" s="129"/>
      <c r="D12" s="121"/>
      <c r="E12" s="121"/>
      <c r="F12" s="129"/>
      <c r="G12" s="129"/>
      <c r="H12" s="130"/>
      <c r="I12" s="121">
        <v>1850</v>
      </c>
      <c r="J12" s="129"/>
      <c r="K12" s="31"/>
      <c r="L12" s="20">
        <f>SUM(D12,F12,H12,I12)</f>
        <v>1850</v>
      </c>
      <c r="M12" s="31"/>
      <c r="N12" s="20">
        <f>SUM(C12,E12,G12,J12)</f>
        <v>0</v>
      </c>
      <c r="O12" s="61"/>
      <c r="P12" s="17">
        <f>L12+N12</f>
        <v>1850</v>
      </c>
      <c r="Q12" s="16"/>
    </row>
    <row r="13" spans="1:22" s="5" customFormat="1" x14ac:dyDescent="0.25">
      <c r="A13" s="134" t="s">
        <v>9</v>
      </c>
      <c r="B13" s="121" t="s">
        <v>110</v>
      </c>
      <c r="C13" s="135">
        <f t="shared" ref="C13:J13" si="1">SUM(C11:C12)</f>
        <v>0</v>
      </c>
      <c r="D13" s="135">
        <f t="shared" si="1"/>
        <v>0</v>
      </c>
      <c r="E13" s="135">
        <f t="shared" si="1"/>
        <v>0</v>
      </c>
      <c r="F13" s="135">
        <f>SUM(F11:F12)</f>
        <v>0</v>
      </c>
      <c r="G13" s="135">
        <f t="shared" si="1"/>
        <v>0</v>
      </c>
      <c r="H13" s="135">
        <f t="shared" si="1"/>
        <v>0</v>
      </c>
      <c r="I13" s="135">
        <f>SUM(I11:I12)</f>
        <v>3700</v>
      </c>
      <c r="J13" s="135">
        <f t="shared" si="1"/>
        <v>0</v>
      </c>
      <c r="K13" s="62"/>
      <c r="L13" s="95">
        <f>SUM(D13,F13,H13,I13)</f>
        <v>3700</v>
      </c>
      <c r="M13" s="62"/>
      <c r="N13" s="25">
        <f>SUM(C13,E13,G13,J13)</f>
        <v>0</v>
      </c>
      <c r="O13" s="62"/>
      <c r="P13" s="25">
        <f>L13+N13</f>
        <v>3700</v>
      </c>
      <c r="Q13" s="16"/>
    </row>
    <row r="14" spans="1:22" s="5" customFormat="1" x14ac:dyDescent="0.25">
      <c r="A14" s="136" t="s">
        <v>10</v>
      </c>
      <c r="B14" s="121"/>
      <c r="C14" s="129"/>
      <c r="D14" s="121"/>
      <c r="E14" s="121"/>
      <c r="F14" s="121"/>
      <c r="G14" s="121"/>
      <c r="H14" s="127"/>
      <c r="I14" s="121"/>
      <c r="J14" s="129"/>
      <c r="K14" s="31"/>
      <c r="L14" s="20"/>
      <c r="M14" s="31"/>
      <c r="N14" s="20"/>
      <c r="O14" s="61"/>
      <c r="Q14" s="16"/>
    </row>
    <row r="15" spans="1:22" s="5" customFormat="1" x14ac:dyDescent="0.25">
      <c r="A15" s="121" t="s">
        <v>14</v>
      </c>
      <c r="B15" s="127" t="s">
        <v>124</v>
      </c>
      <c r="C15" s="129"/>
      <c r="D15" s="137"/>
      <c r="E15" s="121"/>
      <c r="F15" s="137"/>
      <c r="G15" s="137"/>
      <c r="H15" s="130"/>
      <c r="I15" s="130"/>
      <c r="J15" s="129"/>
      <c r="K15" s="31"/>
      <c r="L15" s="20">
        <f>SUM(D15,F15,H15)</f>
        <v>0</v>
      </c>
      <c r="M15" s="31"/>
      <c r="N15" s="20">
        <f>SUM(C15,E15,G15,J15)</f>
        <v>0</v>
      </c>
      <c r="O15" s="72"/>
      <c r="P15" s="17">
        <f>L15+N15</f>
        <v>0</v>
      </c>
      <c r="Q15" s="16"/>
    </row>
    <row r="16" spans="1:22" s="5" customFormat="1" x14ac:dyDescent="0.25">
      <c r="A16" s="138" t="s">
        <v>12</v>
      </c>
      <c r="B16" s="121" t="s">
        <v>124</v>
      </c>
      <c r="C16" s="132">
        <f t="shared" ref="C16:J16" si="2">SUM(C15)</f>
        <v>0</v>
      </c>
      <c r="D16" s="132">
        <f t="shared" si="2"/>
        <v>0</v>
      </c>
      <c r="E16" s="132">
        <f t="shared" si="2"/>
        <v>0</v>
      </c>
      <c r="F16" s="132">
        <f t="shared" si="2"/>
        <v>0</v>
      </c>
      <c r="G16" s="132">
        <f t="shared" si="2"/>
        <v>0</v>
      </c>
      <c r="H16" s="132">
        <f t="shared" si="2"/>
        <v>0</v>
      </c>
      <c r="I16" s="132">
        <f t="shared" si="2"/>
        <v>0</v>
      </c>
      <c r="J16" s="132">
        <f t="shared" si="2"/>
        <v>0</v>
      </c>
      <c r="K16" s="31"/>
      <c r="L16" s="24">
        <f>SUM(D16,F16,H16)</f>
        <v>0</v>
      </c>
      <c r="M16" s="31"/>
      <c r="N16" s="23">
        <f>SUM(C16,E16,G16,J16)</f>
        <v>0</v>
      </c>
      <c r="O16" s="31"/>
      <c r="P16" s="23">
        <f>L16+N16</f>
        <v>0</v>
      </c>
      <c r="Q16" s="16"/>
    </row>
    <row r="17" spans="1:22" s="5" customFormat="1" x14ac:dyDescent="0.25">
      <c r="A17" s="139" t="s">
        <v>13</v>
      </c>
      <c r="B17" s="121"/>
      <c r="C17" s="129"/>
      <c r="D17" s="121"/>
      <c r="E17" s="121"/>
      <c r="F17" s="121"/>
      <c r="G17" s="121"/>
      <c r="H17" s="127"/>
      <c r="I17" s="121"/>
      <c r="J17" s="129"/>
      <c r="K17" s="31"/>
      <c r="L17" s="20"/>
      <c r="M17" s="31"/>
      <c r="N17" s="20"/>
      <c r="O17" s="61"/>
      <c r="Q17" s="16"/>
    </row>
    <row r="18" spans="1:22" s="5" customFormat="1" x14ac:dyDescent="0.25">
      <c r="A18" s="127" t="s">
        <v>17</v>
      </c>
      <c r="B18" s="127" t="s">
        <v>125</v>
      </c>
      <c r="C18" s="129"/>
      <c r="D18" s="129"/>
      <c r="E18" s="145">
        <v>11</v>
      </c>
      <c r="F18" s="129">
        <v>27</v>
      </c>
      <c r="G18" s="129">
        <v>4</v>
      </c>
      <c r="H18" s="140">
        <v>8</v>
      </c>
      <c r="I18" s="121"/>
      <c r="J18" s="129"/>
      <c r="K18" s="31"/>
      <c r="L18" s="20">
        <f>SUM(D18,F18,H18)</f>
        <v>35</v>
      </c>
      <c r="M18" s="31"/>
      <c r="N18" s="20">
        <f>SUM(C18,E18,G18,J18)</f>
        <v>15</v>
      </c>
      <c r="O18" s="31"/>
      <c r="P18" s="20">
        <f>L18+N18</f>
        <v>50</v>
      </c>
      <c r="Q18" s="16"/>
    </row>
    <row r="19" spans="1:22" s="5" customFormat="1" x14ac:dyDescent="0.25">
      <c r="A19" s="141" t="s">
        <v>15</v>
      </c>
      <c r="B19" s="121" t="s">
        <v>125</v>
      </c>
      <c r="C19" s="132">
        <f t="shared" ref="C19:J19" si="3">SUM(C18)</f>
        <v>0</v>
      </c>
      <c r="D19" s="132">
        <f t="shared" si="3"/>
        <v>0</v>
      </c>
      <c r="E19" s="132">
        <f>SUM(E18)</f>
        <v>11</v>
      </c>
      <c r="F19" s="132">
        <f t="shared" si="3"/>
        <v>27</v>
      </c>
      <c r="G19" s="132">
        <f t="shared" si="3"/>
        <v>4</v>
      </c>
      <c r="H19" s="132">
        <f t="shared" si="3"/>
        <v>8</v>
      </c>
      <c r="I19" s="132">
        <f t="shared" si="3"/>
        <v>0</v>
      </c>
      <c r="J19" s="132">
        <f t="shared" si="3"/>
        <v>0</v>
      </c>
      <c r="K19" s="31"/>
      <c r="L19" s="97">
        <f>SUM(D19,F19,H19)</f>
        <v>35</v>
      </c>
      <c r="M19" s="31"/>
      <c r="N19" s="23">
        <f>SUM(C19,E19,G19,J19)</f>
        <v>15</v>
      </c>
      <c r="O19" s="31"/>
      <c r="P19" s="23">
        <f>L19+N19</f>
        <v>50</v>
      </c>
      <c r="Q19" s="16"/>
    </row>
    <row r="20" spans="1:22" s="5" customFormat="1" x14ac:dyDescent="0.25">
      <c r="A20" s="142" t="s">
        <v>16</v>
      </c>
      <c r="B20" s="121"/>
      <c r="C20" s="129"/>
      <c r="D20" s="121"/>
      <c r="E20" s="121"/>
      <c r="F20" s="121"/>
      <c r="G20" s="121"/>
      <c r="H20" s="127"/>
      <c r="I20" s="121"/>
      <c r="J20" s="129"/>
      <c r="K20" s="31"/>
      <c r="L20" s="20"/>
      <c r="M20" s="31"/>
      <c r="N20" s="20"/>
      <c r="O20" s="61"/>
      <c r="Q20" s="16"/>
    </row>
    <row r="21" spans="1:22" x14ac:dyDescent="0.25">
      <c r="A21" s="121" t="s">
        <v>18</v>
      </c>
      <c r="B21" s="127" t="s">
        <v>126</v>
      </c>
      <c r="C21" s="143">
        <v>275</v>
      </c>
      <c r="D21" s="143">
        <v>641</v>
      </c>
      <c r="E21" s="143">
        <v>18</v>
      </c>
      <c r="F21" s="143">
        <v>41</v>
      </c>
      <c r="G21" s="143">
        <v>6</v>
      </c>
      <c r="H21" s="144">
        <v>12</v>
      </c>
      <c r="I21" s="143"/>
      <c r="J21" s="143"/>
      <c r="K21" s="61"/>
      <c r="L21" s="30">
        <f>SUM(D21,F21,H21)</f>
        <v>694</v>
      </c>
      <c r="M21" s="62"/>
      <c r="N21" s="30">
        <f>SUM(C21,E21,G21,J21)</f>
        <v>299</v>
      </c>
      <c r="O21" s="61"/>
      <c r="P21" s="30">
        <f>L21+N21</f>
        <v>993</v>
      </c>
      <c r="Q21" s="16"/>
    </row>
    <row r="22" spans="1:22" s="5" customFormat="1" x14ac:dyDescent="0.25">
      <c r="A22" s="121" t="s">
        <v>19</v>
      </c>
      <c r="B22" s="127" t="s">
        <v>126</v>
      </c>
      <c r="C22" s="140"/>
      <c r="D22" s="140"/>
      <c r="E22" s="140">
        <v>29</v>
      </c>
      <c r="F22" s="140">
        <v>68</v>
      </c>
      <c r="G22" s="143"/>
      <c r="H22" s="144"/>
      <c r="I22" s="144"/>
      <c r="J22" s="140">
        <v>21.3</v>
      </c>
      <c r="K22" s="31"/>
      <c r="L22" s="22">
        <f>SUM(D22,F22,H22)</f>
        <v>68</v>
      </c>
      <c r="M22" s="31"/>
      <c r="N22" s="30">
        <f>SUM(C22,E22,G22,J22)</f>
        <v>50.3</v>
      </c>
      <c r="O22" s="31"/>
      <c r="P22" s="30">
        <f>L22+N22</f>
        <v>118.3</v>
      </c>
      <c r="Q22" s="16"/>
    </row>
    <row r="23" spans="1:22" s="5" customFormat="1" x14ac:dyDescent="0.25">
      <c r="A23" s="121" t="s">
        <v>22</v>
      </c>
      <c r="B23" s="127" t="s">
        <v>126</v>
      </c>
      <c r="C23" s="145">
        <v>259</v>
      </c>
      <c r="D23" s="126">
        <v>603</v>
      </c>
      <c r="E23" s="145">
        <v>11</v>
      </c>
      <c r="F23" s="126">
        <v>27</v>
      </c>
      <c r="G23" s="126">
        <v>4</v>
      </c>
      <c r="H23" s="144">
        <v>8</v>
      </c>
      <c r="I23" s="144"/>
      <c r="J23" s="144"/>
      <c r="K23" s="61"/>
      <c r="L23" s="17">
        <f>SUM(D23,F23,H23)</f>
        <v>638</v>
      </c>
      <c r="M23" s="61"/>
      <c r="N23" s="30">
        <f>SUM(C23,E23,G23,J23)</f>
        <v>274</v>
      </c>
      <c r="O23" s="62"/>
      <c r="P23" s="30">
        <f t="shared" ref="P23" si="4">L23+N23</f>
        <v>912</v>
      </c>
      <c r="Q23" s="16"/>
    </row>
    <row r="24" spans="1:22" s="5" customFormat="1" x14ac:dyDescent="0.25">
      <c r="A24" s="146" t="s">
        <v>20</v>
      </c>
      <c r="B24" s="121" t="s">
        <v>126</v>
      </c>
      <c r="C24" s="132">
        <f t="shared" ref="C24:J24" si="5">SUM(C21:C23)</f>
        <v>534</v>
      </c>
      <c r="D24" s="135">
        <f t="shared" si="5"/>
        <v>1244</v>
      </c>
      <c r="E24" s="135">
        <f t="shared" si="5"/>
        <v>58</v>
      </c>
      <c r="F24" s="135">
        <f t="shared" si="5"/>
        <v>136</v>
      </c>
      <c r="G24" s="135">
        <f t="shared" si="5"/>
        <v>10</v>
      </c>
      <c r="H24" s="135">
        <f t="shared" si="5"/>
        <v>20</v>
      </c>
      <c r="I24" s="135">
        <f t="shared" si="5"/>
        <v>0</v>
      </c>
      <c r="J24" s="135">
        <f t="shared" si="5"/>
        <v>21.3</v>
      </c>
      <c r="K24" s="31"/>
      <c r="L24" s="98">
        <f>SUM(D24,F24,H24)</f>
        <v>1400</v>
      </c>
      <c r="M24" s="31"/>
      <c r="N24" s="23">
        <f>SUM(C24,E24,G24,J24)</f>
        <v>623.29999999999995</v>
      </c>
      <c r="O24" s="62"/>
      <c r="P24" s="23">
        <f>L24+N24</f>
        <v>2023.3</v>
      </c>
      <c r="Q24" s="16"/>
    </row>
    <row r="25" spans="1:22" s="5" customFormat="1" x14ac:dyDescent="0.25">
      <c r="A25" s="147" t="s">
        <v>21</v>
      </c>
      <c r="B25" s="121" t="s">
        <v>111</v>
      </c>
      <c r="C25" s="129"/>
      <c r="D25" s="121"/>
      <c r="E25" s="121"/>
      <c r="F25" s="121"/>
      <c r="G25" s="121"/>
      <c r="H25" s="127"/>
      <c r="I25" s="121"/>
      <c r="J25" s="129"/>
      <c r="K25" s="31"/>
      <c r="L25" s="20"/>
      <c r="M25" s="31"/>
      <c r="N25" s="20"/>
      <c r="O25" s="61"/>
      <c r="Q25" s="16"/>
    </row>
    <row r="26" spans="1:22" s="5" customFormat="1" x14ac:dyDescent="0.25">
      <c r="A26" s="121" t="s">
        <v>23</v>
      </c>
      <c r="B26" s="127" t="s">
        <v>127</v>
      </c>
      <c r="C26" s="129"/>
      <c r="D26" s="129">
        <v>-75</v>
      </c>
      <c r="E26" s="129"/>
      <c r="F26" s="129"/>
      <c r="G26" s="129"/>
      <c r="H26" s="129"/>
      <c r="I26" s="129"/>
      <c r="J26" s="129"/>
      <c r="K26" s="31"/>
      <c r="L26" s="20">
        <f>SUM(D26,F26,H26)</f>
        <v>-75</v>
      </c>
      <c r="M26" s="31"/>
      <c r="N26" s="30">
        <f>SUM(C26,E26,G26,J26)</f>
        <v>0</v>
      </c>
      <c r="O26" s="31"/>
      <c r="P26" s="17">
        <f t="shared" ref="P26:P29" si="6">L26+N26</f>
        <v>-75</v>
      </c>
      <c r="Q26" s="16"/>
    </row>
    <row r="27" spans="1:22" s="5" customFormat="1" x14ac:dyDescent="0.25">
      <c r="A27" s="121" t="s">
        <v>24</v>
      </c>
      <c r="B27" s="127" t="s">
        <v>127</v>
      </c>
      <c r="C27" s="129">
        <v>483</v>
      </c>
      <c r="D27" s="129">
        <v>1128</v>
      </c>
      <c r="E27" s="129">
        <v>29</v>
      </c>
      <c r="F27" s="129">
        <v>68</v>
      </c>
      <c r="G27" s="129">
        <v>6</v>
      </c>
      <c r="H27" s="129">
        <v>12</v>
      </c>
      <c r="I27" s="129"/>
      <c r="J27" s="129">
        <v>106.5</v>
      </c>
      <c r="K27" s="31"/>
      <c r="L27" s="20">
        <f>SUM(D27,F27,H27)</f>
        <v>1208</v>
      </c>
      <c r="M27" s="31"/>
      <c r="N27" s="30">
        <f>SUM(C27,E27,G27,J27)</f>
        <v>624.5</v>
      </c>
      <c r="O27" s="31"/>
      <c r="P27" s="17">
        <f t="shared" si="6"/>
        <v>1832.5</v>
      </c>
      <c r="Q27" s="16"/>
    </row>
    <row r="28" spans="1:22" s="5" customFormat="1" x14ac:dyDescent="0.25">
      <c r="A28" s="121" t="s">
        <v>25</v>
      </c>
      <c r="B28" s="127" t="s">
        <v>127</v>
      </c>
      <c r="C28" s="145">
        <v>348</v>
      </c>
      <c r="D28" s="129">
        <v>812</v>
      </c>
      <c r="E28" s="129">
        <v>29</v>
      </c>
      <c r="F28" s="129">
        <v>68</v>
      </c>
      <c r="G28" s="129">
        <v>6</v>
      </c>
      <c r="H28" s="129">
        <v>12</v>
      </c>
      <c r="I28" s="129"/>
      <c r="J28" s="129"/>
      <c r="K28" s="31"/>
      <c r="L28" s="20">
        <f>SUM(D28,F28,H28)</f>
        <v>892</v>
      </c>
      <c r="M28" s="31"/>
      <c r="N28" s="30">
        <f>SUM(C28,E28,G28,J28)</f>
        <v>383</v>
      </c>
      <c r="O28" s="61"/>
      <c r="P28" s="17">
        <f t="shared" si="6"/>
        <v>1275</v>
      </c>
      <c r="Q28" s="16"/>
    </row>
    <row r="29" spans="1:22" s="5" customFormat="1" x14ac:dyDescent="0.25">
      <c r="A29" s="121" t="s">
        <v>28</v>
      </c>
      <c r="B29" s="127" t="s">
        <v>127</v>
      </c>
      <c r="C29" s="129"/>
      <c r="D29" s="129"/>
      <c r="E29" s="129"/>
      <c r="F29" s="129"/>
      <c r="G29" s="129"/>
      <c r="H29" s="129"/>
      <c r="I29" s="129"/>
      <c r="J29" s="129"/>
      <c r="K29" s="31"/>
      <c r="L29" s="20">
        <f>SUM(D29,F29,H29)</f>
        <v>0</v>
      </c>
      <c r="M29" s="31"/>
      <c r="N29" s="30">
        <f>SUM(C29,E29,G29,J29)</f>
        <v>0</v>
      </c>
      <c r="O29" s="61"/>
      <c r="P29" s="17">
        <f t="shared" si="6"/>
        <v>0</v>
      </c>
      <c r="Q29" s="16"/>
    </row>
    <row r="30" spans="1:22" s="5" customFormat="1" x14ac:dyDescent="0.25">
      <c r="A30" s="148" t="s">
        <v>26</v>
      </c>
      <c r="B30" s="121" t="s">
        <v>127</v>
      </c>
      <c r="C30" s="149">
        <f t="shared" ref="C30:J30" si="7">SUM(C26:C29)</f>
        <v>831</v>
      </c>
      <c r="D30" s="149">
        <f>SUM(D26:D29)</f>
        <v>1865</v>
      </c>
      <c r="E30" s="135">
        <f t="shared" si="7"/>
        <v>58</v>
      </c>
      <c r="F30" s="135">
        <f t="shared" si="7"/>
        <v>136</v>
      </c>
      <c r="G30" s="135">
        <f t="shared" si="7"/>
        <v>12</v>
      </c>
      <c r="H30" s="135">
        <f t="shared" si="7"/>
        <v>24</v>
      </c>
      <c r="I30" s="135">
        <f t="shared" si="7"/>
        <v>0</v>
      </c>
      <c r="J30" s="135">
        <f t="shared" si="7"/>
        <v>106.5</v>
      </c>
      <c r="K30" s="36"/>
      <c r="L30" s="99">
        <f>SUM(D30,F30,H30)</f>
        <v>2025</v>
      </c>
      <c r="M30" s="36"/>
      <c r="N30" s="32">
        <f>SUM(C30,E30,G30,J30)</f>
        <v>1007.5</v>
      </c>
      <c r="O30" s="36"/>
      <c r="P30" s="32">
        <f>L30+N30</f>
        <v>3032.5</v>
      </c>
      <c r="Q30" s="16"/>
    </row>
    <row r="31" spans="1:22" s="5" customFormat="1" x14ac:dyDescent="0.25">
      <c r="A31" s="150"/>
      <c r="B31" s="150"/>
      <c r="C31" s="129"/>
      <c r="D31" s="121"/>
      <c r="E31" s="121"/>
      <c r="F31" s="121"/>
      <c r="G31" s="121"/>
      <c r="H31" s="127"/>
      <c r="I31" s="121"/>
      <c r="J31" s="129"/>
      <c r="K31" s="22"/>
      <c r="L31" s="20"/>
      <c r="M31" s="22"/>
      <c r="N31" s="20"/>
      <c r="O31" s="26"/>
      <c r="Q31" s="16"/>
    </row>
    <row r="32" spans="1:22" s="5" customFormat="1" ht="21" x14ac:dyDescent="0.35">
      <c r="A32" s="151" t="s">
        <v>128</v>
      </c>
      <c r="B32" s="152"/>
      <c r="C32" s="152"/>
      <c r="D32" s="153"/>
      <c r="E32" s="153"/>
      <c r="F32" s="153"/>
      <c r="G32" s="153"/>
      <c r="H32" s="154"/>
      <c r="I32" s="153"/>
      <c r="J32" s="153"/>
      <c r="K32" s="69"/>
      <c r="L32" s="65"/>
      <c r="M32" s="68"/>
      <c r="N32" s="33"/>
      <c r="O32" s="68"/>
      <c r="P32" s="33"/>
      <c r="Q32" s="16"/>
      <c r="R32" s="235"/>
      <c r="S32" s="235"/>
      <c r="T32" s="235"/>
      <c r="U32" s="235"/>
      <c r="V32" s="235"/>
    </row>
    <row r="33" spans="1:22" s="5" customFormat="1" x14ac:dyDescent="0.25">
      <c r="A33" s="155" t="s">
        <v>27</v>
      </c>
      <c r="B33" s="121" t="s">
        <v>111</v>
      </c>
      <c r="C33" s="129"/>
      <c r="D33" s="121"/>
      <c r="E33" s="121"/>
      <c r="F33" s="121"/>
      <c r="G33" s="121"/>
      <c r="H33" s="127"/>
      <c r="I33" s="121"/>
      <c r="J33" s="129"/>
      <c r="K33" s="31"/>
      <c r="L33" s="20"/>
      <c r="M33" s="31"/>
      <c r="N33" s="20"/>
      <c r="O33" s="61"/>
      <c r="Q33" s="16"/>
    </row>
    <row r="34" spans="1:22" s="5" customFormat="1" x14ac:dyDescent="0.25">
      <c r="A34" s="121" t="s">
        <v>29</v>
      </c>
      <c r="B34" s="121" t="s">
        <v>115</v>
      </c>
      <c r="C34" s="145">
        <f>-275*3</f>
        <v>-825</v>
      </c>
      <c r="D34" s="145">
        <f>-641*3</f>
        <v>-1923</v>
      </c>
      <c r="E34" s="145">
        <f>-11*3</f>
        <v>-33</v>
      </c>
      <c r="F34" s="145">
        <f>-27*3</f>
        <v>-81</v>
      </c>
      <c r="G34" s="145">
        <f>-6*3</f>
        <v>-18</v>
      </c>
      <c r="H34" s="145">
        <f>-12*3</f>
        <v>-36</v>
      </c>
      <c r="I34" s="156"/>
      <c r="J34" s="145"/>
      <c r="K34" s="36"/>
      <c r="L34" s="27">
        <f t="shared" ref="L34:L51" si="8">SUM(D34,F34,H34)</f>
        <v>-2040</v>
      </c>
      <c r="M34" s="36"/>
      <c r="N34" s="30">
        <f t="shared" ref="N34:N52" si="9">SUM(C34,E34,G34,J34)</f>
        <v>-876</v>
      </c>
      <c r="O34" s="36"/>
      <c r="P34" s="28">
        <f>L34+N34</f>
        <v>-2916</v>
      </c>
      <c r="Q34" s="16"/>
      <c r="S34" s="5">
        <f t="shared" ref="S34:S39" si="10">R34/10</f>
        <v>0</v>
      </c>
      <c r="T34" s="5">
        <f t="shared" ref="T34:T39" si="11">R34/12</f>
        <v>0</v>
      </c>
      <c r="U34" s="5">
        <f t="shared" ref="U34:U39" si="12">S34-T34</f>
        <v>0</v>
      </c>
    </row>
    <row r="35" spans="1:22" s="5" customFormat="1" x14ac:dyDescent="0.25">
      <c r="A35" s="121" t="s">
        <v>30</v>
      </c>
      <c r="B35" s="121" t="s">
        <v>115</v>
      </c>
      <c r="C35" s="145">
        <f>-259*3</f>
        <v>-777</v>
      </c>
      <c r="D35" s="145">
        <f>-603*3</f>
        <v>-1809</v>
      </c>
      <c r="E35" s="145">
        <f>-11*3</f>
        <v>-33</v>
      </c>
      <c r="F35" s="145">
        <f>-27*3</f>
        <v>-81</v>
      </c>
      <c r="G35" s="145">
        <f>-4*3</f>
        <v>-12</v>
      </c>
      <c r="H35" s="145">
        <f>-8*3</f>
        <v>-24</v>
      </c>
      <c r="I35" s="156"/>
      <c r="J35" s="145"/>
      <c r="K35" s="36"/>
      <c r="L35" s="27">
        <f t="shared" si="8"/>
        <v>-1914</v>
      </c>
      <c r="M35" s="36"/>
      <c r="N35" s="30">
        <f t="shared" si="9"/>
        <v>-822</v>
      </c>
      <c r="O35" s="36"/>
      <c r="P35" s="28">
        <f t="shared" ref="P35:P50" si="13">L35+N35</f>
        <v>-2736</v>
      </c>
      <c r="Q35" s="16"/>
      <c r="S35" s="5">
        <f t="shared" si="10"/>
        <v>0</v>
      </c>
      <c r="T35" s="5">
        <f t="shared" si="11"/>
        <v>0</v>
      </c>
      <c r="U35" s="5">
        <f t="shared" si="12"/>
        <v>0</v>
      </c>
      <c r="V35" s="253"/>
    </row>
    <row r="36" spans="1:22" s="5" customFormat="1" x14ac:dyDescent="0.25">
      <c r="A36" s="121" t="s">
        <v>31</v>
      </c>
      <c r="B36" s="121" t="s">
        <v>115</v>
      </c>
      <c r="C36" s="145">
        <v>119</v>
      </c>
      <c r="D36" s="145">
        <v>375</v>
      </c>
      <c r="E36" s="145">
        <v>11</v>
      </c>
      <c r="F36" s="145">
        <v>27</v>
      </c>
      <c r="G36" s="145">
        <v>4</v>
      </c>
      <c r="H36" s="145">
        <v>8</v>
      </c>
      <c r="I36" s="156"/>
      <c r="J36" s="145"/>
      <c r="K36" s="36"/>
      <c r="L36" s="27">
        <f t="shared" si="8"/>
        <v>410</v>
      </c>
      <c r="M36" s="36"/>
      <c r="N36" s="30">
        <f t="shared" si="9"/>
        <v>134</v>
      </c>
      <c r="O36" s="36"/>
      <c r="P36" s="28">
        <f t="shared" si="13"/>
        <v>544</v>
      </c>
      <c r="Q36" s="16"/>
      <c r="S36" s="5">
        <f t="shared" si="10"/>
        <v>0</v>
      </c>
      <c r="T36" s="5">
        <f t="shared" si="11"/>
        <v>0</v>
      </c>
      <c r="U36" s="5">
        <f t="shared" si="12"/>
        <v>0</v>
      </c>
      <c r="V36" s="5">
        <f t="shared" ref="V36:V39" si="14">U36*8</f>
        <v>0</v>
      </c>
    </row>
    <row r="37" spans="1:22" s="5" customFormat="1" x14ac:dyDescent="0.25">
      <c r="A37" s="121" t="s">
        <v>32</v>
      </c>
      <c r="B37" s="121" t="s">
        <v>115</v>
      </c>
      <c r="C37" s="145">
        <v>483</v>
      </c>
      <c r="D37" s="145">
        <v>1128</v>
      </c>
      <c r="E37" s="145">
        <v>29</v>
      </c>
      <c r="F37" s="145">
        <v>68</v>
      </c>
      <c r="G37" s="145">
        <v>6</v>
      </c>
      <c r="H37" s="145">
        <v>12</v>
      </c>
      <c r="I37" s="156"/>
      <c r="J37" s="145"/>
      <c r="K37" s="36"/>
      <c r="L37" s="27">
        <f t="shared" si="8"/>
        <v>1208</v>
      </c>
      <c r="M37" s="36"/>
      <c r="N37" s="30">
        <f t="shared" si="9"/>
        <v>518</v>
      </c>
      <c r="O37" s="36"/>
      <c r="P37" s="28">
        <f t="shared" si="13"/>
        <v>1726</v>
      </c>
      <c r="Q37" s="16"/>
      <c r="S37" s="5">
        <f t="shared" si="10"/>
        <v>0</v>
      </c>
      <c r="T37" s="5">
        <f t="shared" si="11"/>
        <v>0</v>
      </c>
      <c r="U37" s="5">
        <f t="shared" si="12"/>
        <v>0</v>
      </c>
      <c r="V37" s="5">
        <f t="shared" si="14"/>
        <v>0</v>
      </c>
    </row>
    <row r="38" spans="1:22" s="5" customFormat="1" x14ac:dyDescent="0.25">
      <c r="A38" s="121" t="s">
        <v>33</v>
      </c>
      <c r="B38" s="121" t="s">
        <v>115</v>
      </c>
      <c r="C38" s="145">
        <v>259</v>
      </c>
      <c r="D38" s="145">
        <v>603</v>
      </c>
      <c r="E38" s="145">
        <v>11</v>
      </c>
      <c r="F38" s="145">
        <v>27</v>
      </c>
      <c r="G38" s="145">
        <v>4</v>
      </c>
      <c r="H38" s="145">
        <v>8</v>
      </c>
      <c r="I38" s="156"/>
      <c r="J38" s="145">
        <v>30</v>
      </c>
      <c r="K38" s="36"/>
      <c r="L38" s="27">
        <f t="shared" si="8"/>
        <v>638</v>
      </c>
      <c r="M38" s="36"/>
      <c r="N38" s="30">
        <f t="shared" si="9"/>
        <v>304</v>
      </c>
      <c r="O38" s="36"/>
      <c r="P38" s="28">
        <f t="shared" si="13"/>
        <v>942</v>
      </c>
      <c r="Q38" s="16"/>
      <c r="S38" s="5">
        <f t="shared" si="10"/>
        <v>0</v>
      </c>
      <c r="T38" s="5">
        <f t="shared" si="11"/>
        <v>0</v>
      </c>
      <c r="U38" s="5">
        <f t="shared" si="12"/>
        <v>0</v>
      </c>
      <c r="V38" s="5">
        <f t="shared" si="14"/>
        <v>0</v>
      </c>
    </row>
    <row r="39" spans="1:22" s="5" customFormat="1" x14ac:dyDescent="0.25">
      <c r="A39" s="121" t="s">
        <v>34</v>
      </c>
      <c r="B39" s="121" t="s">
        <v>115</v>
      </c>
      <c r="C39" s="145">
        <v>175</v>
      </c>
      <c r="D39" s="145">
        <v>407</v>
      </c>
      <c r="E39" s="145">
        <v>11</v>
      </c>
      <c r="F39" s="145">
        <v>27</v>
      </c>
      <c r="G39" s="145">
        <v>4</v>
      </c>
      <c r="H39" s="145">
        <v>8</v>
      </c>
      <c r="I39" s="156"/>
      <c r="J39" s="145"/>
      <c r="K39" s="36"/>
      <c r="L39" s="27">
        <f t="shared" si="8"/>
        <v>442</v>
      </c>
      <c r="M39" s="36"/>
      <c r="N39" s="30">
        <f t="shared" si="9"/>
        <v>190</v>
      </c>
      <c r="O39" s="36"/>
      <c r="P39" s="28">
        <f t="shared" si="13"/>
        <v>632</v>
      </c>
      <c r="Q39" s="16"/>
      <c r="S39" s="5">
        <f t="shared" si="10"/>
        <v>0</v>
      </c>
      <c r="T39" s="5">
        <f t="shared" si="11"/>
        <v>0</v>
      </c>
      <c r="U39" s="5">
        <f t="shared" si="12"/>
        <v>0</v>
      </c>
      <c r="V39" s="5">
        <f t="shared" si="14"/>
        <v>0</v>
      </c>
    </row>
    <row r="40" spans="1:22" s="5" customFormat="1" x14ac:dyDescent="0.25">
      <c r="A40" s="210" t="s">
        <v>35</v>
      </c>
      <c r="B40" s="210" t="s">
        <v>115</v>
      </c>
      <c r="C40" s="211"/>
      <c r="D40" s="211"/>
      <c r="E40" s="211">
        <v>36</v>
      </c>
      <c r="F40" s="211">
        <v>83</v>
      </c>
      <c r="G40" s="211">
        <v>10</v>
      </c>
      <c r="H40" s="211">
        <v>18</v>
      </c>
      <c r="I40" s="212"/>
      <c r="J40" s="211"/>
      <c r="K40" s="213"/>
      <c r="L40" s="214">
        <f t="shared" si="8"/>
        <v>101</v>
      </c>
      <c r="M40" s="213"/>
      <c r="N40" s="215">
        <f t="shared" si="9"/>
        <v>46</v>
      </c>
      <c r="O40" s="213"/>
      <c r="P40" s="216">
        <f t="shared" si="13"/>
        <v>147</v>
      </c>
      <c r="Q40" s="217"/>
      <c r="R40" s="211">
        <v>552</v>
      </c>
      <c r="S40" s="211">
        <f>R40/10</f>
        <v>55.2</v>
      </c>
      <c r="T40" s="211">
        <f>R40/12</f>
        <v>46</v>
      </c>
      <c r="U40" s="211">
        <f>S40-T40</f>
        <v>9.2000000000000028</v>
      </c>
      <c r="V40" s="242">
        <f>U40*8</f>
        <v>73.600000000000023</v>
      </c>
    </row>
    <row r="41" spans="1:22" s="5" customFormat="1" x14ac:dyDescent="0.25">
      <c r="A41" s="121" t="s">
        <v>36</v>
      </c>
      <c r="B41" s="121" t="s">
        <v>115</v>
      </c>
      <c r="C41" s="145">
        <v>175</v>
      </c>
      <c r="D41" s="145">
        <v>407</v>
      </c>
      <c r="E41" s="145">
        <v>11</v>
      </c>
      <c r="F41" s="145">
        <v>27</v>
      </c>
      <c r="G41" s="145">
        <v>4</v>
      </c>
      <c r="H41" s="145">
        <v>8</v>
      </c>
      <c r="I41" s="156"/>
      <c r="J41" s="145"/>
      <c r="K41" s="35"/>
      <c r="L41" s="27">
        <f t="shared" si="8"/>
        <v>442</v>
      </c>
      <c r="M41" s="35"/>
      <c r="N41" s="17">
        <f t="shared" si="9"/>
        <v>190</v>
      </c>
      <c r="O41" s="218"/>
      <c r="P41" s="28">
        <f t="shared" si="13"/>
        <v>632</v>
      </c>
      <c r="S41" s="5">
        <f t="shared" ref="S41:S46" si="15">R41/10</f>
        <v>0</v>
      </c>
      <c r="T41" s="5">
        <f t="shared" ref="T41:T46" si="16">R41/12</f>
        <v>0</v>
      </c>
      <c r="U41" s="5">
        <f t="shared" ref="U41:U46" si="17">S41-T41</f>
        <v>0</v>
      </c>
      <c r="V41" s="19"/>
    </row>
    <row r="42" spans="1:22" s="5" customFormat="1" x14ac:dyDescent="0.25">
      <c r="A42" s="121" t="s">
        <v>37</v>
      </c>
      <c r="B42" s="121" t="s">
        <v>115</v>
      </c>
      <c r="C42" s="145"/>
      <c r="D42" s="145">
        <v>25</v>
      </c>
      <c r="E42" s="145"/>
      <c r="F42" s="145"/>
      <c r="G42" s="145"/>
      <c r="H42" s="145"/>
      <c r="I42" s="156"/>
      <c r="J42" s="145"/>
      <c r="K42" s="36"/>
      <c r="L42" s="27">
        <f t="shared" si="8"/>
        <v>25</v>
      </c>
      <c r="M42" s="36"/>
      <c r="N42" s="30">
        <f t="shared" si="9"/>
        <v>0</v>
      </c>
      <c r="O42" s="36"/>
      <c r="P42" s="28">
        <f t="shared" si="13"/>
        <v>25</v>
      </c>
      <c r="Q42" s="16"/>
      <c r="S42" s="5">
        <f t="shared" si="15"/>
        <v>0</v>
      </c>
      <c r="T42" s="5">
        <f t="shared" si="16"/>
        <v>0</v>
      </c>
      <c r="U42" s="5">
        <f t="shared" si="17"/>
        <v>0</v>
      </c>
      <c r="V42" s="5">
        <f t="shared" ref="V42:V46" si="18">U42*8</f>
        <v>0</v>
      </c>
    </row>
    <row r="43" spans="1:22" s="5" customFormat="1" x14ac:dyDescent="0.25">
      <c r="A43" s="121" t="s">
        <v>38</v>
      </c>
      <c r="B43" s="121" t="s">
        <v>115</v>
      </c>
      <c r="C43" s="145">
        <v>175</v>
      </c>
      <c r="D43" s="145">
        <v>407</v>
      </c>
      <c r="E43" s="145"/>
      <c r="F43" s="145"/>
      <c r="G43" s="145"/>
      <c r="H43" s="145"/>
      <c r="I43" s="156"/>
      <c r="J43" s="145"/>
      <c r="K43" s="36"/>
      <c r="L43" s="27">
        <f t="shared" si="8"/>
        <v>407</v>
      </c>
      <c r="M43" s="36"/>
      <c r="N43" s="30">
        <f t="shared" si="9"/>
        <v>175</v>
      </c>
      <c r="O43" s="36"/>
      <c r="P43" s="28">
        <f>L43+N43</f>
        <v>582</v>
      </c>
      <c r="Q43" s="16"/>
      <c r="S43" s="5">
        <f t="shared" si="15"/>
        <v>0</v>
      </c>
      <c r="T43" s="5">
        <f t="shared" si="16"/>
        <v>0</v>
      </c>
      <c r="U43" s="5">
        <f t="shared" si="17"/>
        <v>0</v>
      </c>
      <c r="V43" s="5">
        <f t="shared" si="18"/>
        <v>0</v>
      </c>
    </row>
    <row r="44" spans="1:22" s="5" customFormat="1" ht="14.25" customHeight="1" x14ac:dyDescent="0.25">
      <c r="A44" s="121" t="s">
        <v>39</v>
      </c>
      <c r="B44" s="121" t="s">
        <v>115</v>
      </c>
      <c r="C44" s="145">
        <v>175</v>
      </c>
      <c r="D44" s="145">
        <v>407</v>
      </c>
      <c r="E44" s="145">
        <v>11</v>
      </c>
      <c r="F44" s="145">
        <v>27</v>
      </c>
      <c r="G44" s="145">
        <v>4</v>
      </c>
      <c r="H44" s="145">
        <v>8</v>
      </c>
      <c r="I44" s="156"/>
      <c r="J44" s="145"/>
      <c r="K44" s="36"/>
      <c r="L44" s="27">
        <f t="shared" si="8"/>
        <v>442</v>
      </c>
      <c r="M44" s="36"/>
      <c r="N44" s="30">
        <f t="shared" si="9"/>
        <v>190</v>
      </c>
      <c r="O44" s="36"/>
      <c r="P44" s="28">
        <f t="shared" si="13"/>
        <v>632</v>
      </c>
      <c r="Q44" s="16"/>
      <c r="S44" s="5">
        <f t="shared" si="15"/>
        <v>0</v>
      </c>
      <c r="T44" s="5">
        <f t="shared" si="16"/>
        <v>0</v>
      </c>
      <c r="U44" s="5">
        <f t="shared" si="17"/>
        <v>0</v>
      </c>
      <c r="V44" s="5">
        <f t="shared" si="18"/>
        <v>0</v>
      </c>
    </row>
    <row r="45" spans="1:22" s="5" customFormat="1" x14ac:dyDescent="0.25">
      <c r="A45" s="121" t="s">
        <v>40</v>
      </c>
      <c r="B45" s="121" t="s">
        <v>115</v>
      </c>
      <c r="C45" s="145">
        <v>320</v>
      </c>
      <c r="D45" s="145">
        <v>748</v>
      </c>
      <c r="E45" s="145"/>
      <c r="F45" s="145"/>
      <c r="G45" s="145">
        <v>6</v>
      </c>
      <c r="H45" s="145">
        <v>12</v>
      </c>
      <c r="I45" s="156"/>
      <c r="J45" s="145"/>
      <c r="K45" s="36"/>
      <c r="L45" s="27">
        <f t="shared" si="8"/>
        <v>760</v>
      </c>
      <c r="M45" s="36"/>
      <c r="N45" s="30">
        <f t="shared" si="9"/>
        <v>326</v>
      </c>
      <c r="O45" s="36"/>
      <c r="P45" s="28">
        <f t="shared" si="13"/>
        <v>1086</v>
      </c>
      <c r="Q45" s="16"/>
      <c r="S45" s="5">
        <f t="shared" si="15"/>
        <v>0</v>
      </c>
      <c r="T45" s="5">
        <f t="shared" si="16"/>
        <v>0</v>
      </c>
      <c r="U45" s="5">
        <f t="shared" si="17"/>
        <v>0</v>
      </c>
      <c r="V45" s="5">
        <f t="shared" si="18"/>
        <v>0</v>
      </c>
    </row>
    <row r="46" spans="1:22" s="5" customFormat="1" x14ac:dyDescent="0.25">
      <c r="A46" s="121" t="s">
        <v>41</v>
      </c>
      <c r="B46" s="121" t="s">
        <v>115</v>
      </c>
      <c r="C46" s="145">
        <v>275</v>
      </c>
      <c r="D46" s="145">
        <v>641</v>
      </c>
      <c r="E46" s="145">
        <v>18</v>
      </c>
      <c r="F46" s="145">
        <v>41</v>
      </c>
      <c r="G46" s="145">
        <v>6</v>
      </c>
      <c r="H46" s="145">
        <v>12</v>
      </c>
      <c r="I46" s="156"/>
      <c r="J46" s="145"/>
      <c r="K46" s="36"/>
      <c r="L46" s="27">
        <f t="shared" si="8"/>
        <v>694</v>
      </c>
      <c r="M46" s="36"/>
      <c r="N46" s="30">
        <f t="shared" si="9"/>
        <v>299</v>
      </c>
      <c r="O46" s="36"/>
      <c r="P46" s="28">
        <f t="shared" si="13"/>
        <v>993</v>
      </c>
      <c r="Q46" s="16"/>
      <c r="S46" s="5">
        <f t="shared" si="15"/>
        <v>0</v>
      </c>
      <c r="T46" s="5">
        <f t="shared" si="16"/>
        <v>0</v>
      </c>
      <c r="U46" s="5">
        <f t="shared" si="17"/>
        <v>0</v>
      </c>
      <c r="V46" s="5">
        <f t="shared" si="18"/>
        <v>0</v>
      </c>
    </row>
    <row r="47" spans="1:22" s="5" customFormat="1" x14ac:dyDescent="0.25">
      <c r="A47" s="210" t="s">
        <v>42</v>
      </c>
      <c r="B47" s="210" t="s">
        <v>115</v>
      </c>
      <c r="C47" s="211">
        <v>259</v>
      </c>
      <c r="D47" s="211">
        <v>603</v>
      </c>
      <c r="E47" s="211">
        <v>11</v>
      </c>
      <c r="F47" s="211">
        <v>27</v>
      </c>
      <c r="G47" s="211">
        <v>4</v>
      </c>
      <c r="H47" s="211">
        <v>8</v>
      </c>
      <c r="I47" s="212"/>
      <c r="J47" s="211"/>
      <c r="K47" s="213"/>
      <c r="L47" s="214">
        <f t="shared" si="8"/>
        <v>638</v>
      </c>
      <c r="M47" s="213"/>
      <c r="N47" s="215">
        <f t="shared" si="9"/>
        <v>274</v>
      </c>
      <c r="O47" s="213"/>
      <c r="P47" s="216">
        <f t="shared" si="13"/>
        <v>912</v>
      </c>
      <c r="Q47" s="217"/>
      <c r="R47" s="211">
        <v>3288</v>
      </c>
      <c r="S47" s="211">
        <f>R47/10</f>
        <v>328.8</v>
      </c>
      <c r="T47" s="211">
        <f>R47/12</f>
        <v>274</v>
      </c>
      <c r="U47" s="211">
        <f>S47-T47</f>
        <v>54.800000000000011</v>
      </c>
      <c r="V47" s="211">
        <f>U47*8</f>
        <v>438.40000000000009</v>
      </c>
    </row>
    <row r="48" spans="1:22" s="5" customFormat="1" x14ac:dyDescent="0.25">
      <c r="A48" s="121" t="s">
        <v>43</v>
      </c>
      <c r="B48" s="121" t="s">
        <v>115</v>
      </c>
      <c r="C48" s="145">
        <v>175</v>
      </c>
      <c r="D48" s="145">
        <v>407</v>
      </c>
      <c r="E48" s="145">
        <v>11</v>
      </c>
      <c r="F48" s="145">
        <v>27</v>
      </c>
      <c r="G48" s="145">
        <v>4</v>
      </c>
      <c r="H48" s="145">
        <v>8</v>
      </c>
      <c r="I48" s="156"/>
      <c r="J48" s="145"/>
      <c r="K48" s="36"/>
      <c r="L48" s="27">
        <f t="shared" si="8"/>
        <v>442</v>
      </c>
      <c r="M48" s="36"/>
      <c r="N48" s="30">
        <f t="shared" si="9"/>
        <v>190</v>
      </c>
      <c r="O48" s="36"/>
      <c r="P48" s="28">
        <f t="shared" si="13"/>
        <v>632</v>
      </c>
      <c r="Q48" s="16"/>
      <c r="S48" s="5">
        <f>R48/10</f>
        <v>0</v>
      </c>
      <c r="T48" s="5">
        <f>R48/12</f>
        <v>0</v>
      </c>
      <c r="U48" s="5">
        <f>S48-T48</f>
        <v>0</v>
      </c>
      <c r="V48" s="5">
        <f>U48*8</f>
        <v>0</v>
      </c>
    </row>
    <row r="49" spans="1:22" s="5" customFormat="1" ht="12.6" customHeight="1" x14ac:dyDescent="0.25">
      <c r="A49" s="210" t="s">
        <v>44</v>
      </c>
      <c r="B49" s="210" t="s">
        <v>115</v>
      </c>
      <c r="C49" s="211">
        <v>651</v>
      </c>
      <c r="D49" s="211">
        <v>1518</v>
      </c>
      <c r="E49" s="211">
        <v>36</v>
      </c>
      <c r="F49" s="211">
        <v>83</v>
      </c>
      <c r="G49" s="211">
        <v>10</v>
      </c>
      <c r="H49" s="211">
        <v>18</v>
      </c>
      <c r="I49" s="212"/>
      <c r="J49" s="211"/>
      <c r="K49" s="213"/>
      <c r="L49" s="214">
        <f t="shared" si="8"/>
        <v>1619</v>
      </c>
      <c r="M49" s="213"/>
      <c r="N49" s="215">
        <f t="shared" si="9"/>
        <v>697</v>
      </c>
      <c r="O49" s="213"/>
      <c r="P49" s="216">
        <f t="shared" si="13"/>
        <v>2316</v>
      </c>
      <c r="Q49" s="217"/>
      <c r="R49" s="211">
        <v>8364</v>
      </c>
      <c r="S49" s="211">
        <f>R49/10</f>
        <v>836.4</v>
      </c>
      <c r="T49" s="211">
        <f>R49/12</f>
        <v>697</v>
      </c>
      <c r="U49" s="211">
        <f>S49-T49</f>
        <v>139.39999999999998</v>
      </c>
      <c r="V49" s="211">
        <f>U49*8</f>
        <v>1115.1999999999998</v>
      </c>
    </row>
    <row r="50" spans="1:22" s="5" customFormat="1" x14ac:dyDescent="0.25">
      <c r="A50" s="121" t="s">
        <v>45</v>
      </c>
      <c r="B50" s="121" t="s">
        <v>115</v>
      </c>
      <c r="C50" s="145">
        <v>458</v>
      </c>
      <c r="D50" s="157">
        <v>1068</v>
      </c>
      <c r="E50" s="145">
        <v>36</v>
      </c>
      <c r="F50" s="145">
        <v>83</v>
      </c>
      <c r="G50" s="145">
        <v>6</v>
      </c>
      <c r="H50" s="145">
        <v>12</v>
      </c>
      <c r="I50" s="156"/>
      <c r="J50" s="145"/>
      <c r="K50" s="36"/>
      <c r="L50" s="27">
        <f t="shared" si="8"/>
        <v>1163</v>
      </c>
      <c r="M50" s="36"/>
      <c r="N50" s="30">
        <f t="shared" si="9"/>
        <v>500</v>
      </c>
      <c r="O50" s="36"/>
      <c r="P50" s="28">
        <f t="shared" si="13"/>
        <v>1663</v>
      </c>
      <c r="Q50" s="16"/>
      <c r="S50" s="5">
        <f>R50/10</f>
        <v>0</v>
      </c>
      <c r="T50" s="5">
        <f>R50/12</f>
        <v>0</v>
      </c>
      <c r="U50" s="5">
        <f>S50-T50</f>
        <v>0</v>
      </c>
      <c r="V50" s="5">
        <f>U50*8</f>
        <v>0</v>
      </c>
    </row>
    <row r="51" spans="1:22" s="5" customFormat="1" x14ac:dyDescent="0.25">
      <c r="A51" s="121" t="s">
        <v>47</v>
      </c>
      <c r="B51" s="121" t="s">
        <v>115</v>
      </c>
      <c r="C51" s="145">
        <v>259</v>
      </c>
      <c r="D51" s="145">
        <v>603</v>
      </c>
      <c r="E51" s="145">
        <v>11</v>
      </c>
      <c r="F51" s="145">
        <v>27</v>
      </c>
      <c r="G51" s="145">
        <v>4</v>
      </c>
      <c r="H51" s="145">
        <v>8</v>
      </c>
      <c r="I51" s="156"/>
      <c r="J51" s="145"/>
      <c r="K51" s="36"/>
      <c r="L51" s="27">
        <f t="shared" si="8"/>
        <v>638</v>
      </c>
      <c r="M51" s="36"/>
      <c r="N51" s="30">
        <f t="shared" si="9"/>
        <v>274</v>
      </c>
      <c r="O51" s="36"/>
      <c r="P51" s="28">
        <f>L51+N51</f>
        <v>912</v>
      </c>
      <c r="Q51" s="16"/>
      <c r="S51" s="5">
        <f>R51/10</f>
        <v>0</v>
      </c>
      <c r="T51" s="5">
        <f>R51/12</f>
        <v>0</v>
      </c>
      <c r="U51" s="5">
        <f>S51-T51</f>
        <v>0</v>
      </c>
      <c r="V51" s="5">
        <f>U51*8</f>
        <v>0</v>
      </c>
    </row>
    <row r="52" spans="1:22" s="5" customFormat="1" x14ac:dyDescent="0.25">
      <c r="A52" s="158" t="s">
        <v>46</v>
      </c>
      <c r="B52" s="121" t="s">
        <v>115</v>
      </c>
      <c r="C52" s="149">
        <f t="shared" ref="C52:J52" si="19">SUM(C34:C51)</f>
        <v>2356</v>
      </c>
      <c r="D52" s="149">
        <f>SUM(D34:D51)</f>
        <v>5615</v>
      </c>
      <c r="E52" s="149">
        <f t="shared" si="19"/>
        <v>177</v>
      </c>
      <c r="F52" s="149">
        <f t="shared" si="19"/>
        <v>412</v>
      </c>
      <c r="G52" s="149">
        <f>SUM(G34:G51)</f>
        <v>46</v>
      </c>
      <c r="H52" s="149">
        <f>SUM(H34:H51)</f>
        <v>88</v>
      </c>
      <c r="I52" s="132">
        <f t="shared" si="19"/>
        <v>0</v>
      </c>
      <c r="J52" s="149">
        <f t="shared" si="19"/>
        <v>30</v>
      </c>
      <c r="K52" s="36"/>
      <c r="L52" s="101">
        <f>SUM(D52,F52,H52)</f>
        <v>6115</v>
      </c>
      <c r="M52" s="36"/>
      <c r="N52" s="32">
        <f t="shared" si="9"/>
        <v>2609</v>
      </c>
      <c r="O52" s="36"/>
      <c r="P52" s="32">
        <f>L52+N52</f>
        <v>8724</v>
      </c>
      <c r="Q52" s="16"/>
    </row>
    <row r="53" spans="1:22" s="5" customFormat="1" x14ac:dyDescent="0.25">
      <c r="A53" s="159" t="s">
        <v>16</v>
      </c>
      <c r="B53" s="121"/>
      <c r="C53" s="145"/>
      <c r="D53" s="160"/>
      <c r="E53" s="160"/>
      <c r="F53" s="160"/>
      <c r="G53" s="160"/>
      <c r="H53" s="161"/>
      <c r="I53" s="121"/>
      <c r="J53" s="145"/>
      <c r="K53" s="36"/>
      <c r="L53" s="27"/>
      <c r="M53" s="36"/>
      <c r="N53" s="27"/>
      <c r="O53" s="71"/>
      <c r="P53" s="34"/>
      <c r="Q53" s="16"/>
    </row>
    <row r="54" spans="1:22" s="5" customFormat="1" x14ac:dyDescent="0.25">
      <c r="A54" s="121" t="s">
        <v>48</v>
      </c>
      <c r="B54" s="121" t="s">
        <v>112</v>
      </c>
      <c r="C54" s="145">
        <v>382</v>
      </c>
      <c r="D54" s="145">
        <v>890</v>
      </c>
      <c r="E54" s="145">
        <v>18</v>
      </c>
      <c r="F54" s="145">
        <v>41</v>
      </c>
      <c r="G54" s="145">
        <v>6</v>
      </c>
      <c r="H54" s="156">
        <v>12</v>
      </c>
      <c r="I54" s="156"/>
      <c r="J54" s="145"/>
      <c r="K54" s="36"/>
      <c r="L54" s="27">
        <f t="shared" ref="L54:L59" si="20">SUM(D54,F54,H54)</f>
        <v>943</v>
      </c>
      <c r="M54" s="36"/>
      <c r="N54" s="27">
        <f t="shared" ref="N54:N59" si="21">SUM(C54,E54,G54,J54)</f>
        <v>406</v>
      </c>
      <c r="O54" s="36"/>
      <c r="P54" s="28">
        <f t="shared" ref="P54:P58" si="22">L54+N54</f>
        <v>1349</v>
      </c>
      <c r="Q54" s="16"/>
      <c r="S54" s="5">
        <f t="shared" ref="S54:S58" si="23">R54/10</f>
        <v>0</v>
      </c>
      <c r="T54" s="5">
        <f t="shared" ref="T54:T58" si="24">R54/12</f>
        <v>0</v>
      </c>
      <c r="U54" s="5">
        <f t="shared" ref="U54:U58" si="25">S54-T54</f>
        <v>0</v>
      </c>
      <c r="V54" s="5">
        <f t="shared" ref="V54:V58" si="26">U54*8</f>
        <v>0</v>
      </c>
    </row>
    <row r="55" spans="1:22" s="5" customFormat="1" x14ac:dyDescent="0.25">
      <c r="A55" s="121" t="s">
        <v>49</v>
      </c>
      <c r="B55" s="121" t="s">
        <v>112</v>
      </c>
      <c r="C55" s="145">
        <v>458</v>
      </c>
      <c r="D55" s="145">
        <v>1068</v>
      </c>
      <c r="E55" s="145">
        <v>36</v>
      </c>
      <c r="F55" s="145">
        <v>83</v>
      </c>
      <c r="G55" s="145">
        <v>10</v>
      </c>
      <c r="H55" s="156">
        <v>18</v>
      </c>
      <c r="I55" s="156"/>
      <c r="J55" s="145">
        <v>71</v>
      </c>
      <c r="K55" s="36"/>
      <c r="L55" s="27">
        <f t="shared" si="20"/>
        <v>1169</v>
      </c>
      <c r="M55" s="36"/>
      <c r="N55" s="27">
        <f t="shared" si="21"/>
        <v>575</v>
      </c>
      <c r="O55" s="71"/>
      <c r="P55" s="28">
        <f t="shared" si="22"/>
        <v>1744</v>
      </c>
      <c r="Q55" s="16"/>
      <c r="S55" s="5">
        <f t="shared" si="23"/>
        <v>0</v>
      </c>
      <c r="T55" s="5">
        <f t="shared" si="24"/>
        <v>0</v>
      </c>
      <c r="U55" s="5">
        <f t="shared" si="25"/>
        <v>0</v>
      </c>
      <c r="V55" s="5">
        <f t="shared" si="26"/>
        <v>0</v>
      </c>
    </row>
    <row r="56" spans="1:22" s="5" customFormat="1" ht="14.25" customHeight="1" x14ac:dyDescent="0.25">
      <c r="A56" s="121" t="s">
        <v>50</v>
      </c>
      <c r="B56" s="127" t="s">
        <v>112</v>
      </c>
      <c r="C56" s="145"/>
      <c r="D56" s="145"/>
      <c r="E56" s="145">
        <v>11</v>
      </c>
      <c r="F56" s="145">
        <v>27</v>
      </c>
      <c r="G56" s="145">
        <v>4</v>
      </c>
      <c r="H56" s="156">
        <v>8</v>
      </c>
      <c r="I56" s="156"/>
      <c r="J56" s="145"/>
      <c r="K56" s="36"/>
      <c r="L56" s="27">
        <f t="shared" si="20"/>
        <v>35</v>
      </c>
      <c r="M56" s="36"/>
      <c r="N56" s="27">
        <f t="shared" si="21"/>
        <v>15</v>
      </c>
      <c r="O56" s="36"/>
      <c r="P56" s="28">
        <f t="shared" si="22"/>
        <v>50</v>
      </c>
      <c r="Q56" s="16"/>
      <c r="S56" s="5">
        <f t="shared" si="23"/>
        <v>0</v>
      </c>
      <c r="T56" s="5">
        <f t="shared" si="24"/>
        <v>0</v>
      </c>
      <c r="U56" s="5">
        <f t="shared" si="25"/>
        <v>0</v>
      </c>
      <c r="V56" s="5">
        <f t="shared" si="26"/>
        <v>0</v>
      </c>
    </row>
    <row r="57" spans="1:22" s="5" customFormat="1" x14ac:dyDescent="0.25">
      <c r="A57" s="121" t="s">
        <v>51</v>
      </c>
      <c r="B57" s="127" t="s">
        <v>112</v>
      </c>
      <c r="C57" s="145">
        <v>651</v>
      </c>
      <c r="D57" s="145">
        <v>1518</v>
      </c>
      <c r="E57" s="145">
        <v>36</v>
      </c>
      <c r="F57" s="145">
        <v>83</v>
      </c>
      <c r="G57" s="145">
        <v>10</v>
      </c>
      <c r="H57" s="156">
        <v>18</v>
      </c>
      <c r="I57" s="156"/>
      <c r="J57" s="145"/>
      <c r="K57" s="36"/>
      <c r="L57" s="27">
        <f t="shared" si="20"/>
        <v>1619</v>
      </c>
      <c r="M57" s="36"/>
      <c r="N57" s="27">
        <f t="shared" si="21"/>
        <v>697</v>
      </c>
      <c r="O57" s="36"/>
      <c r="P57" s="28">
        <f t="shared" si="22"/>
        <v>2316</v>
      </c>
      <c r="Q57" s="16"/>
      <c r="S57" s="5">
        <f t="shared" si="23"/>
        <v>0</v>
      </c>
      <c r="T57" s="5">
        <f t="shared" si="24"/>
        <v>0</v>
      </c>
      <c r="U57" s="5">
        <f t="shared" si="25"/>
        <v>0</v>
      </c>
      <c r="V57" s="5">
        <f t="shared" si="26"/>
        <v>0</v>
      </c>
    </row>
    <row r="58" spans="1:22" s="5" customFormat="1" x14ac:dyDescent="0.25">
      <c r="A58" s="121" t="s">
        <v>54</v>
      </c>
      <c r="B58" s="127" t="s">
        <v>112</v>
      </c>
      <c r="C58" s="145"/>
      <c r="D58" s="145"/>
      <c r="E58" s="145"/>
      <c r="F58" s="145"/>
      <c r="G58" s="145"/>
      <c r="H58" s="156"/>
      <c r="I58" s="156"/>
      <c r="J58" s="145"/>
      <c r="K58" s="36"/>
      <c r="L58" s="27">
        <f t="shared" si="20"/>
        <v>0</v>
      </c>
      <c r="M58" s="36"/>
      <c r="N58" s="27">
        <f t="shared" si="21"/>
        <v>0</v>
      </c>
      <c r="O58" s="36"/>
      <c r="P58" s="28">
        <f t="shared" si="22"/>
        <v>0</v>
      </c>
      <c r="Q58" s="16"/>
      <c r="S58" s="5">
        <f t="shared" si="23"/>
        <v>0</v>
      </c>
      <c r="T58" s="5">
        <f t="shared" si="24"/>
        <v>0</v>
      </c>
      <c r="U58" s="5">
        <f t="shared" si="25"/>
        <v>0</v>
      </c>
      <c r="V58" s="5">
        <f t="shared" si="26"/>
        <v>0</v>
      </c>
    </row>
    <row r="59" spans="1:22" s="5" customFormat="1" x14ac:dyDescent="0.25">
      <c r="A59" s="162" t="s">
        <v>52</v>
      </c>
      <c r="B59" s="121" t="s">
        <v>112</v>
      </c>
      <c r="C59" s="163">
        <f t="shared" ref="C59:J59" si="27">SUM(C54:C58)</f>
        <v>1491</v>
      </c>
      <c r="D59" s="149">
        <f t="shared" si="27"/>
        <v>3476</v>
      </c>
      <c r="E59" s="149">
        <f t="shared" si="27"/>
        <v>101</v>
      </c>
      <c r="F59" s="149">
        <f t="shared" si="27"/>
        <v>234</v>
      </c>
      <c r="G59" s="149">
        <f t="shared" si="27"/>
        <v>30</v>
      </c>
      <c r="H59" s="163">
        <f t="shared" si="27"/>
        <v>56</v>
      </c>
      <c r="I59" s="132">
        <f t="shared" si="27"/>
        <v>0</v>
      </c>
      <c r="J59" s="163">
        <f t="shared" si="27"/>
        <v>71</v>
      </c>
      <c r="K59" s="75"/>
      <c r="L59" s="100">
        <f t="shared" si="20"/>
        <v>3766</v>
      </c>
      <c r="M59" s="75"/>
      <c r="N59" s="37">
        <f t="shared" si="21"/>
        <v>1693</v>
      </c>
      <c r="O59" s="36"/>
      <c r="P59" s="37">
        <f>L59+N59</f>
        <v>5459</v>
      </c>
      <c r="Q59" s="16"/>
    </row>
    <row r="60" spans="1:22" s="5" customFormat="1" x14ac:dyDescent="0.25">
      <c r="A60" s="164" t="s">
        <v>53</v>
      </c>
      <c r="B60" s="121" t="s">
        <v>111</v>
      </c>
      <c r="C60" s="129"/>
      <c r="D60" s="121"/>
      <c r="E60" s="121"/>
      <c r="F60" s="121"/>
      <c r="G60" s="121"/>
      <c r="H60" s="127"/>
      <c r="I60" s="121"/>
      <c r="J60" s="129"/>
      <c r="K60" s="31"/>
      <c r="L60" s="20"/>
      <c r="M60" s="31"/>
      <c r="N60" s="20"/>
      <c r="O60" s="61"/>
      <c r="Q60" s="16"/>
    </row>
    <row r="61" spans="1:22" s="5" customFormat="1" x14ac:dyDescent="0.25">
      <c r="A61" s="121" t="s">
        <v>57</v>
      </c>
      <c r="B61" s="127" t="s">
        <v>113</v>
      </c>
      <c r="C61" s="145"/>
      <c r="D61" s="145"/>
      <c r="E61" s="145"/>
      <c r="F61" s="145"/>
      <c r="G61" s="145">
        <v>6</v>
      </c>
      <c r="H61" s="130">
        <v>12</v>
      </c>
      <c r="I61" s="157"/>
      <c r="J61" s="145"/>
      <c r="K61" s="36"/>
      <c r="L61" s="27">
        <f>SUM(D61,F61,H61)</f>
        <v>12</v>
      </c>
      <c r="M61" s="36"/>
      <c r="N61" s="27">
        <f>SUM(C61,E61,G61,J61)</f>
        <v>6</v>
      </c>
      <c r="O61" s="36"/>
      <c r="P61" s="17">
        <f t="shared" ref="P61" si="28">L61+N61</f>
        <v>18</v>
      </c>
      <c r="Q61" s="16"/>
    </row>
    <row r="62" spans="1:22" s="5" customFormat="1" x14ac:dyDescent="0.25">
      <c r="A62" s="164" t="s">
        <v>55</v>
      </c>
      <c r="B62" s="121" t="s">
        <v>113</v>
      </c>
      <c r="C62" s="132">
        <f t="shared" ref="C62:J62" si="29">SUM(C61)</f>
        <v>0</v>
      </c>
      <c r="D62" s="132">
        <f t="shared" si="29"/>
        <v>0</v>
      </c>
      <c r="E62" s="132">
        <f t="shared" si="29"/>
        <v>0</v>
      </c>
      <c r="F62" s="132">
        <f t="shared" si="29"/>
        <v>0</v>
      </c>
      <c r="G62" s="132">
        <f t="shared" si="29"/>
        <v>6</v>
      </c>
      <c r="H62" s="132">
        <f t="shared" si="29"/>
        <v>12</v>
      </c>
      <c r="I62" s="132">
        <f t="shared" si="29"/>
        <v>0</v>
      </c>
      <c r="J62" s="132">
        <f t="shared" si="29"/>
        <v>0</v>
      </c>
      <c r="K62" s="31"/>
      <c r="L62" s="96">
        <f>SUM(D62,F62,H62)</f>
        <v>12</v>
      </c>
      <c r="M62" s="31"/>
      <c r="N62" s="23">
        <f>SUM(C62,E62,G62,J62)</f>
        <v>6</v>
      </c>
      <c r="O62" s="31"/>
      <c r="P62" s="23">
        <f>L62+N62</f>
        <v>18</v>
      </c>
      <c r="Q62" s="16"/>
    </row>
    <row r="63" spans="1:22" s="5" customFormat="1" x14ac:dyDescent="0.25">
      <c r="A63" s="165" t="s">
        <v>56</v>
      </c>
      <c r="B63" s="121" t="s">
        <v>111</v>
      </c>
      <c r="C63" s="129"/>
      <c r="D63" s="121"/>
      <c r="E63" s="121"/>
      <c r="F63" s="121"/>
      <c r="G63" s="121"/>
      <c r="H63" s="127"/>
      <c r="I63" s="121"/>
      <c r="J63" s="129"/>
      <c r="K63" s="31"/>
      <c r="L63" s="20"/>
      <c r="M63" s="31"/>
      <c r="N63" s="20"/>
      <c r="O63" s="61"/>
      <c r="Q63" s="16"/>
    </row>
    <row r="64" spans="1:22" s="5" customFormat="1" x14ac:dyDescent="0.25">
      <c r="A64" s="121" t="s">
        <v>58</v>
      </c>
      <c r="B64" s="127" t="s">
        <v>114</v>
      </c>
      <c r="C64" s="145">
        <v>175</v>
      </c>
      <c r="D64" s="145">
        <v>407</v>
      </c>
      <c r="E64" s="145">
        <v>11</v>
      </c>
      <c r="F64" s="145">
        <v>27</v>
      </c>
      <c r="G64" s="145">
        <v>4</v>
      </c>
      <c r="H64" s="130">
        <v>8</v>
      </c>
      <c r="I64" s="156"/>
      <c r="J64" s="145"/>
      <c r="K64" s="36"/>
      <c r="L64" s="27">
        <f>SUM(D64,F64,H64)</f>
        <v>442</v>
      </c>
      <c r="M64" s="36"/>
      <c r="N64" s="27">
        <f>SUM(C64,E64,G64,J64)</f>
        <v>190</v>
      </c>
      <c r="O64" s="36"/>
      <c r="P64" s="17">
        <f>L64+N64</f>
        <v>632</v>
      </c>
      <c r="Q64" s="16"/>
      <c r="S64" s="5">
        <f>R64/10</f>
        <v>0</v>
      </c>
      <c r="T64" s="5">
        <f t="shared" ref="T64:T74" si="30">R64/12</f>
        <v>0</v>
      </c>
      <c r="U64" s="5">
        <f t="shared" ref="U64:U74" si="31">S64-T64</f>
        <v>0</v>
      </c>
      <c r="V64" s="5">
        <f t="shared" ref="V64:V74" si="32">U64*8</f>
        <v>0</v>
      </c>
    </row>
    <row r="65" spans="1:22" s="5" customFormat="1" x14ac:dyDescent="0.25">
      <c r="A65" s="121" t="s">
        <v>59</v>
      </c>
      <c r="B65" s="127" t="s">
        <v>114</v>
      </c>
      <c r="C65" s="129"/>
      <c r="D65" s="145">
        <v>25</v>
      </c>
      <c r="E65" s="145"/>
      <c r="F65" s="145"/>
      <c r="G65" s="145"/>
      <c r="H65" s="130"/>
      <c r="I65" s="156"/>
      <c r="J65" s="145"/>
      <c r="K65" s="31"/>
      <c r="L65" s="27">
        <f t="shared" ref="L65:L75" si="33">SUM(D65,F65,H65)</f>
        <v>25</v>
      </c>
      <c r="M65" s="31"/>
      <c r="N65" s="27">
        <f t="shared" ref="N65:N75" si="34">SUM(C65,E65,G65,J65)</f>
        <v>0</v>
      </c>
      <c r="O65" s="36"/>
      <c r="P65" s="17">
        <f>L65+N65</f>
        <v>25</v>
      </c>
      <c r="Q65" s="16"/>
      <c r="S65" s="5">
        <f t="shared" ref="S65:S74" si="35">R65/10</f>
        <v>0</v>
      </c>
      <c r="T65" s="5">
        <f t="shared" si="30"/>
        <v>0</v>
      </c>
      <c r="U65" s="5">
        <f t="shared" si="31"/>
        <v>0</v>
      </c>
      <c r="V65" s="5">
        <f t="shared" si="32"/>
        <v>0</v>
      </c>
    </row>
    <row r="66" spans="1:22" s="5" customFormat="1" x14ac:dyDescent="0.25">
      <c r="A66" s="121" t="s">
        <v>60</v>
      </c>
      <c r="B66" s="127" t="s">
        <v>114</v>
      </c>
      <c r="C66" s="129">
        <v>259</v>
      </c>
      <c r="D66" s="145">
        <v>603</v>
      </c>
      <c r="E66" s="145">
        <v>22</v>
      </c>
      <c r="F66" s="145">
        <v>50</v>
      </c>
      <c r="G66" s="145">
        <v>6</v>
      </c>
      <c r="H66" s="130">
        <v>12</v>
      </c>
      <c r="I66" s="156"/>
      <c r="J66" s="145"/>
      <c r="K66" s="31"/>
      <c r="L66" s="27">
        <f t="shared" si="33"/>
        <v>665</v>
      </c>
      <c r="M66" s="31"/>
      <c r="N66" s="27">
        <f t="shared" si="34"/>
        <v>287</v>
      </c>
      <c r="O66" s="31"/>
      <c r="P66" s="17">
        <f t="shared" ref="P66:P74" si="36">L66+N66</f>
        <v>952</v>
      </c>
      <c r="Q66" s="16"/>
      <c r="S66" s="5">
        <f t="shared" si="35"/>
        <v>0</v>
      </c>
      <c r="T66" s="5">
        <f t="shared" si="30"/>
        <v>0</v>
      </c>
      <c r="U66" s="5">
        <f t="shared" si="31"/>
        <v>0</v>
      </c>
      <c r="V66" s="5">
        <f t="shared" si="32"/>
        <v>0</v>
      </c>
    </row>
    <row r="67" spans="1:22" s="5" customFormat="1" x14ac:dyDescent="0.25">
      <c r="A67" s="121" t="s">
        <v>61</v>
      </c>
      <c r="B67" s="127" t="s">
        <v>114</v>
      </c>
      <c r="C67" s="129">
        <v>259</v>
      </c>
      <c r="D67" s="145">
        <v>603</v>
      </c>
      <c r="E67" s="145">
        <v>11</v>
      </c>
      <c r="F67" s="145">
        <v>27</v>
      </c>
      <c r="G67" s="145">
        <v>4</v>
      </c>
      <c r="H67" s="130">
        <v>8</v>
      </c>
      <c r="I67" s="156"/>
      <c r="J67" s="145"/>
      <c r="K67" s="31"/>
      <c r="L67" s="27">
        <f t="shared" si="33"/>
        <v>638</v>
      </c>
      <c r="M67" s="31"/>
      <c r="N67" s="27">
        <f t="shared" si="34"/>
        <v>274</v>
      </c>
      <c r="O67" s="31"/>
      <c r="P67" s="17">
        <f t="shared" si="36"/>
        <v>912</v>
      </c>
      <c r="Q67" s="16"/>
      <c r="S67" s="5">
        <f t="shared" si="35"/>
        <v>0</v>
      </c>
      <c r="T67" s="5">
        <f t="shared" si="30"/>
        <v>0</v>
      </c>
      <c r="U67" s="5">
        <f t="shared" si="31"/>
        <v>0</v>
      </c>
      <c r="V67" s="5">
        <f t="shared" si="32"/>
        <v>0</v>
      </c>
    </row>
    <row r="68" spans="1:22" s="5" customFormat="1" x14ac:dyDescent="0.25">
      <c r="A68" s="121" t="s">
        <v>62</v>
      </c>
      <c r="B68" s="127" t="s">
        <v>114</v>
      </c>
      <c r="C68" s="129">
        <v>259</v>
      </c>
      <c r="D68" s="145">
        <v>603</v>
      </c>
      <c r="E68" s="145">
        <v>11</v>
      </c>
      <c r="F68" s="145">
        <v>27</v>
      </c>
      <c r="G68" s="145">
        <v>4</v>
      </c>
      <c r="H68" s="130">
        <v>8</v>
      </c>
      <c r="I68" s="156"/>
      <c r="J68" s="145"/>
      <c r="K68" s="76"/>
      <c r="L68" s="27">
        <f t="shared" si="33"/>
        <v>638</v>
      </c>
      <c r="M68" s="76"/>
      <c r="N68" s="27">
        <f t="shared" si="34"/>
        <v>274</v>
      </c>
      <c r="O68" s="36"/>
      <c r="P68" s="17">
        <f t="shared" si="36"/>
        <v>912</v>
      </c>
      <c r="Q68" s="16"/>
      <c r="S68" s="5">
        <f t="shared" si="35"/>
        <v>0</v>
      </c>
      <c r="T68" s="5">
        <f t="shared" si="30"/>
        <v>0</v>
      </c>
      <c r="U68" s="5">
        <f t="shared" si="31"/>
        <v>0</v>
      </c>
      <c r="V68" s="5">
        <f t="shared" si="32"/>
        <v>0</v>
      </c>
    </row>
    <row r="69" spans="1:22" s="5" customFormat="1" x14ac:dyDescent="0.25">
      <c r="A69" s="121" t="s">
        <v>63</v>
      </c>
      <c r="B69" s="127" t="s">
        <v>114</v>
      </c>
      <c r="C69" s="129"/>
      <c r="D69" s="145"/>
      <c r="E69" s="145"/>
      <c r="F69" s="145"/>
      <c r="G69" s="145"/>
      <c r="H69" s="130"/>
      <c r="I69" s="156"/>
      <c r="J69" s="145">
        <v>10</v>
      </c>
      <c r="K69" s="31"/>
      <c r="L69" s="27">
        <f t="shared" si="33"/>
        <v>0</v>
      </c>
      <c r="M69" s="31"/>
      <c r="N69" s="27">
        <f t="shared" si="34"/>
        <v>10</v>
      </c>
      <c r="O69" s="31"/>
      <c r="P69" s="17">
        <f t="shared" si="36"/>
        <v>10</v>
      </c>
      <c r="Q69" s="16"/>
      <c r="S69" s="5">
        <f t="shared" si="35"/>
        <v>0</v>
      </c>
      <c r="T69" s="5">
        <f t="shared" si="30"/>
        <v>0</v>
      </c>
      <c r="U69" s="5">
        <f t="shared" si="31"/>
        <v>0</v>
      </c>
      <c r="V69" s="5">
        <f t="shared" si="32"/>
        <v>0</v>
      </c>
    </row>
    <row r="70" spans="1:22" s="5" customFormat="1" x14ac:dyDescent="0.25">
      <c r="A70" s="121" t="s">
        <v>64</v>
      </c>
      <c r="B70" s="127" t="s">
        <v>114</v>
      </c>
      <c r="C70" s="129">
        <v>236</v>
      </c>
      <c r="D70" s="145">
        <v>749</v>
      </c>
      <c r="E70" s="145">
        <v>29</v>
      </c>
      <c r="F70" s="145">
        <v>68</v>
      </c>
      <c r="G70" s="145">
        <v>6</v>
      </c>
      <c r="H70" s="130">
        <v>12</v>
      </c>
      <c r="I70" s="156"/>
      <c r="J70" s="145"/>
      <c r="K70" s="31"/>
      <c r="L70" s="27">
        <f t="shared" si="33"/>
        <v>829</v>
      </c>
      <c r="M70" s="31"/>
      <c r="N70" s="27">
        <f t="shared" si="34"/>
        <v>271</v>
      </c>
      <c r="O70" s="36"/>
      <c r="P70" s="17">
        <f t="shared" si="36"/>
        <v>1100</v>
      </c>
      <c r="Q70" s="16"/>
      <c r="S70" s="5">
        <f t="shared" si="35"/>
        <v>0</v>
      </c>
      <c r="T70" s="5">
        <f t="shared" si="30"/>
        <v>0</v>
      </c>
      <c r="U70" s="5">
        <f t="shared" si="31"/>
        <v>0</v>
      </c>
      <c r="V70" s="5">
        <f t="shared" si="32"/>
        <v>0</v>
      </c>
    </row>
    <row r="71" spans="1:22" s="5" customFormat="1" x14ac:dyDescent="0.25">
      <c r="A71" s="121" t="s">
        <v>65</v>
      </c>
      <c r="B71" s="127" t="s">
        <v>114</v>
      </c>
      <c r="C71" s="129">
        <v>445</v>
      </c>
      <c r="D71" s="145">
        <v>1038</v>
      </c>
      <c r="E71" s="145">
        <v>22</v>
      </c>
      <c r="F71" s="145">
        <v>50</v>
      </c>
      <c r="G71" s="145">
        <v>6</v>
      </c>
      <c r="H71" s="130">
        <v>12</v>
      </c>
      <c r="I71" s="156"/>
      <c r="J71" s="145">
        <v>30</v>
      </c>
      <c r="K71" s="31"/>
      <c r="L71" s="27">
        <f t="shared" si="33"/>
        <v>1100</v>
      </c>
      <c r="M71" s="31"/>
      <c r="N71" s="27">
        <f t="shared" si="34"/>
        <v>503</v>
      </c>
      <c r="O71" s="36"/>
      <c r="P71" s="17">
        <f t="shared" si="36"/>
        <v>1603</v>
      </c>
      <c r="Q71" s="16"/>
      <c r="S71" s="5">
        <f t="shared" si="35"/>
        <v>0</v>
      </c>
      <c r="T71" s="5">
        <f t="shared" si="30"/>
        <v>0</v>
      </c>
      <c r="U71" s="5">
        <f t="shared" si="31"/>
        <v>0</v>
      </c>
      <c r="V71" s="5">
        <f t="shared" si="32"/>
        <v>0</v>
      </c>
    </row>
    <row r="72" spans="1:22" s="5" customFormat="1" ht="12.6" customHeight="1" x14ac:dyDescent="0.25">
      <c r="A72" s="121" t="s">
        <v>66</v>
      </c>
      <c r="B72" s="127" t="s">
        <v>114</v>
      </c>
      <c r="C72" s="129">
        <v>259</v>
      </c>
      <c r="D72" s="145">
        <v>603</v>
      </c>
      <c r="E72" s="145">
        <v>11</v>
      </c>
      <c r="F72" s="145">
        <v>27</v>
      </c>
      <c r="G72" s="145">
        <v>4</v>
      </c>
      <c r="H72" s="130">
        <v>8</v>
      </c>
      <c r="I72" s="156"/>
      <c r="J72" s="145"/>
      <c r="K72" s="31"/>
      <c r="L72" s="27">
        <f t="shared" si="33"/>
        <v>638</v>
      </c>
      <c r="M72" s="31"/>
      <c r="N72" s="27">
        <f t="shared" si="34"/>
        <v>274</v>
      </c>
      <c r="O72" s="31"/>
      <c r="P72" s="17">
        <f t="shared" si="36"/>
        <v>912</v>
      </c>
      <c r="Q72" s="16"/>
      <c r="S72" s="5">
        <f t="shared" si="35"/>
        <v>0</v>
      </c>
      <c r="T72" s="5">
        <f t="shared" si="30"/>
        <v>0</v>
      </c>
      <c r="U72" s="5">
        <f t="shared" si="31"/>
        <v>0</v>
      </c>
      <c r="V72" s="5">
        <f t="shared" si="32"/>
        <v>0</v>
      </c>
    </row>
    <row r="73" spans="1:22" s="5" customFormat="1" ht="12.6" customHeight="1" x14ac:dyDescent="0.25">
      <c r="A73" s="121" t="s">
        <v>67</v>
      </c>
      <c r="B73" s="127" t="s">
        <v>114</v>
      </c>
      <c r="C73" s="129">
        <v>175</v>
      </c>
      <c r="D73" s="145">
        <v>407</v>
      </c>
      <c r="E73" s="145">
        <v>11</v>
      </c>
      <c r="F73" s="145">
        <v>27</v>
      </c>
      <c r="G73" s="145">
        <v>4</v>
      </c>
      <c r="H73" s="130">
        <v>8</v>
      </c>
      <c r="I73" s="156"/>
      <c r="J73" s="145"/>
      <c r="K73" s="31"/>
      <c r="L73" s="27">
        <f t="shared" si="33"/>
        <v>442</v>
      </c>
      <c r="M73" s="31"/>
      <c r="N73" s="27">
        <f t="shared" si="34"/>
        <v>190</v>
      </c>
      <c r="O73" s="31"/>
      <c r="P73" s="17">
        <f t="shared" si="36"/>
        <v>632</v>
      </c>
      <c r="Q73" s="16"/>
      <c r="S73" s="5">
        <f t="shared" si="35"/>
        <v>0</v>
      </c>
      <c r="T73" s="5">
        <f t="shared" si="30"/>
        <v>0</v>
      </c>
      <c r="U73" s="5">
        <f t="shared" si="31"/>
        <v>0</v>
      </c>
      <c r="V73" s="5">
        <f t="shared" si="32"/>
        <v>0</v>
      </c>
    </row>
    <row r="74" spans="1:22" s="5" customFormat="1" x14ac:dyDescent="0.25">
      <c r="A74" s="121" t="s">
        <v>165</v>
      </c>
      <c r="B74" s="127" t="s">
        <v>114</v>
      </c>
      <c r="C74" s="129"/>
      <c r="D74" s="145"/>
      <c r="E74" s="145"/>
      <c r="F74" s="145"/>
      <c r="G74" s="145"/>
      <c r="H74" s="130"/>
      <c r="I74" s="156"/>
      <c r="J74" s="145"/>
      <c r="K74" s="31"/>
      <c r="L74" s="27">
        <f t="shared" si="33"/>
        <v>0</v>
      </c>
      <c r="M74" s="31"/>
      <c r="N74" s="27">
        <f t="shared" si="34"/>
        <v>0</v>
      </c>
      <c r="O74" s="31"/>
      <c r="P74" s="17">
        <f t="shared" si="36"/>
        <v>0</v>
      </c>
      <c r="Q74" s="16"/>
      <c r="S74" s="5">
        <f t="shared" si="35"/>
        <v>0</v>
      </c>
      <c r="T74" s="5">
        <f t="shared" si="30"/>
        <v>0</v>
      </c>
      <c r="U74" s="5">
        <f t="shared" si="31"/>
        <v>0</v>
      </c>
      <c r="V74" s="5">
        <f t="shared" si="32"/>
        <v>0</v>
      </c>
    </row>
    <row r="75" spans="1:22" s="5" customFormat="1" x14ac:dyDescent="0.25">
      <c r="A75" s="165" t="s">
        <v>68</v>
      </c>
      <c r="B75" s="121" t="s">
        <v>114</v>
      </c>
      <c r="C75" s="135">
        <f t="shared" ref="C75:J75" si="37">SUM(C64:C74)</f>
        <v>2067</v>
      </c>
      <c r="D75" s="135">
        <f>SUM(D64:D74)</f>
        <v>5038</v>
      </c>
      <c r="E75" s="135">
        <f t="shared" si="37"/>
        <v>128</v>
      </c>
      <c r="F75" s="135">
        <f t="shared" si="37"/>
        <v>303</v>
      </c>
      <c r="G75" s="135">
        <f t="shared" si="37"/>
        <v>38</v>
      </c>
      <c r="H75" s="135">
        <f t="shared" si="37"/>
        <v>76</v>
      </c>
      <c r="I75" s="132">
        <f t="shared" si="37"/>
        <v>0</v>
      </c>
      <c r="J75" s="135">
        <f t="shared" si="37"/>
        <v>40</v>
      </c>
      <c r="K75" s="62"/>
      <c r="L75" s="102">
        <f t="shared" si="33"/>
        <v>5417</v>
      </c>
      <c r="M75" s="62"/>
      <c r="N75" s="25">
        <f t="shared" si="34"/>
        <v>2273</v>
      </c>
      <c r="O75" s="62"/>
      <c r="P75" s="25">
        <f>L75+N75</f>
        <v>7690</v>
      </c>
      <c r="Q75" s="16"/>
    </row>
    <row r="76" spans="1:22" s="26" customFormat="1" x14ac:dyDescent="0.25">
      <c r="A76" s="166"/>
      <c r="B76" s="127"/>
      <c r="C76" s="167"/>
      <c r="D76" s="167"/>
      <c r="E76" s="167"/>
      <c r="F76" s="167"/>
      <c r="G76" s="167"/>
      <c r="H76" s="167"/>
      <c r="I76" s="168"/>
      <c r="J76" s="167"/>
      <c r="K76" s="42"/>
      <c r="L76" s="86"/>
      <c r="M76" s="42"/>
      <c r="N76" s="86"/>
      <c r="O76" s="42"/>
      <c r="P76" s="86"/>
    </row>
    <row r="77" spans="1:22" s="5" customFormat="1" ht="15.75" x14ac:dyDescent="0.25">
      <c r="A77" s="87" t="s">
        <v>123</v>
      </c>
      <c r="C77" s="55">
        <f t="shared" ref="C77:J77" si="38">SUM(C9,C13,C16,C19,C24,C30)</f>
        <v>1624</v>
      </c>
      <c r="D77" s="55">
        <f t="shared" si="38"/>
        <v>3712</v>
      </c>
      <c r="E77" s="55">
        <f t="shared" si="38"/>
        <v>138</v>
      </c>
      <c r="F77" s="55">
        <f t="shared" si="38"/>
        <v>326</v>
      </c>
      <c r="G77" s="55">
        <f t="shared" si="38"/>
        <v>30</v>
      </c>
      <c r="H77" s="55">
        <f t="shared" si="38"/>
        <v>60</v>
      </c>
      <c r="I77" s="21">
        <f t="shared" si="38"/>
        <v>3700</v>
      </c>
      <c r="J77" s="55">
        <f t="shared" si="38"/>
        <v>127.8</v>
      </c>
      <c r="K77" s="62"/>
      <c r="L77" s="55">
        <f>SUM(L9,L13,L16,L19,L24,L30)</f>
        <v>7798</v>
      </c>
      <c r="M77" s="55"/>
      <c r="N77" s="55">
        <f>SUM(N9,N13,N16,N19,N24,N30)</f>
        <v>1919.8</v>
      </c>
      <c r="O77" s="55"/>
      <c r="P77" s="55">
        <f t="shared" ref="P77" si="39">SUM(P9,P13,P16,P19,P24,P30)</f>
        <v>9717.7999999999993</v>
      </c>
      <c r="Q77" s="16"/>
    </row>
    <row r="78" spans="1:22" s="5" customFormat="1" ht="15.75" x14ac:dyDescent="0.25">
      <c r="A78" s="87" t="s">
        <v>122</v>
      </c>
      <c r="C78" s="25">
        <f t="shared" ref="C78:J78" si="40">SUM(C52,C59,C62,C75)</f>
        <v>5914</v>
      </c>
      <c r="D78" s="25">
        <f t="shared" si="40"/>
        <v>14129</v>
      </c>
      <c r="E78" s="25">
        <f t="shared" si="40"/>
        <v>406</v>
      </c>
      <c r="F78" s="25">
        <f t="shared" si="40"/>
        <v>949</v>
      </c>
      <c r="G78" s="25">
        <f t="shared" si="40"/>
        <v>120</v>
      </c>
      <c r="H78" s="25">
        <f t="shared" si="40"/>
        <v>232</v>
      </c>
      <c r="I78" s="23">
        <f t="shared" si="40"/>
        <v>0</v>
      </c>
      <c r="J78" s="25">
        <f t="shared" si="40"/>
        <v>141</v>
      </c>
      <c r="K78" s="62"/>
      <c r="L78" s="25">
        <f>SUM(L52,L59,L62,L75,)</f>
        <v>15310</v>
      </c>
      <c r="M78" s="25"/>
      <c r="N78" s="25">
        <f t="shared" ref="N78:P78" si="41">SUM(N52,N59,N62,N75,)</f>
        <v>6581</v>
      </c>
      <c r="O78" s="25"/>
      <c r="P78" s="25">
        <f t="shared" si="41"/>
        <v>21891</v>
      </c>
      <c r="Q78" s="16"/>
    </row>
    <row r="79" spans="1:22" s="5" customFormat="1" ht="15.75" x14ac:dyDescent="0.25">
      <c r="A79" s="88" t="s">
        <v>121</v>
      </c>
      <c r="C79" s="93">
        <f t="shared" ref="C79:J79" si="42">SUM(C9,C13,C16,C19,C24,C30,C52,C59,C62,C75)</f>
        <v>7538</v>
      </c>
      <c r="D79" s="90">
        <f t="shared" si="42"/>
        <v>17841</v>
      </c>
      <c r="E79" s="79">
        <f t="shared" si="42"/>
        <v>544</v>
      </c>
      <c r="F79" s="89">
        <f t="shared" si="42"/>
        <v>1275</v>
      </c>
      <c r="G79" s="79">
        <f t="shared" si="42"/>
        <v>150</v>
      </c>
      <c r="H79" s="90">
        <f t="shared" si="42"/>
        <v>292</v>
      </c>
      <c r="I79" s="115">
        <f>SUM(I9,I13,I16,I19,I24,I30,I52,I59,I62,I75)</f>
        <v>3700</v>
      </c>
      <c r="J79" s="91">
        <f t="shared" si="42"/>
        <v>268.8</v>
      </c>
      <c r="K79" s="12"/>
      <c r="L79" s="92">
        <f>SUM(L75,L62,L59,L52,L30,L24,L19,L16,L13,L9)</f>
        <v>23108</v>
      </c>
      <c r="M79" s="92"/>
      <c r="N79" s="92">
        <f>SUM(N75,N62,N59,N52,N30,N24,N19,N16,N13,N9)</f>
        <v>8500.7999999999993</v>
      </c>
      <c r="O79" s="92"/>
      <c r="P79" s="92">
        <f>SUM(P75,P62,P59,P52,P30,P24,P19,P16,P13,P9)</f>
        <v>31608.799999999999</v>
      </c>
      <c r="Q79" s="18"/>
      <c r="R79" s="91">
        <f>SUM(R7:R78)</f>
        <v>12204</v>
      </c>
      <c r="S79" s="91">
        <f t="shared" ref="S79:T79" si="43">SUM(S7:S78)</f>
        <v>1220.4000000000001</v>
      </c>
      <c r="T79" s="91">
        <f t="shared" si="43"/>
        <v>1017</v>
      </c>
      <c r="U79" s="91">
        <f>SUM(U7:U78)</f>
        <v>203.39999999999998</v>
      </c>
      <c r="V79" s="91">
        <f>SUM(V7:V78)</f>
        <v>1627.1999999999998</v>
      </c>
    </row>
    <row r="80" spans="1:22" s="5" customFormat="1" ht="15.75" thickBot="1" x14ac:dyDescent="0.3">
      <c r="A80" s="15"/>
      <c r="B80" s="15"/>
      <c r="E80" s="20"/>
      <c r="F80" s="20"/>
      <c r="G80" s="20"/>
      <c r="K80" s="26"/>
      <c r="L80" s="20"/>
      <c r="M80" s="22"/>
      <c r="N80" s="20"/>
      <c r="O80" s="22"/>
      <c r="P80" s="20"/>
      <c r="Q80" s="20"/>
    </row>
    <row r="81" spans="1:15" s="5" customFormat="1" ht="15.75" x14ac:dyDescent="0.25">
      <c r="A81" s="57" t="s">
        <v>69</v>
      </c>
      <c r="B81" s="58" t="s">
        <v>167</v>
      </c>
      <c r="C81" s="58" t="s">
        <v>117</v>
      </c>
      <c r="D81" s="78"/>
      <c r="E81" s="63"/>
      <c r="F81" s="39"/>
      <c r="G81" s="26"/>
      <c r="H81" s="26"/>
      <c r="I81" s="26"/>
      <c r="J81" s="63"/>
      <c r="K81" s="26"/>
      <c r="M81" s="26"/>
      <c r="O81" s="26"/>
    </row>
    <row r="82" spans="1:15" s="5" customFormat="1" x14ac:dyDescent="0.25">
      <c r="A82" s="169" t="s">
        <v>3</v>
      </c>
      <c r="B82" s="170" t="s">
        <v>70</v>
      </c>
      <c r="C82" s="171" t="s">
        <v>71</v>
      </c>
      <c r="D82" s="106">
        <f>L9</f>
        <v>638</v>
      </c>
      <c r="E82" s="26"/>
      <c r="F82" s="26"/>
      <c r="G82" s="26"/>
      <c r="H82" s="26"/>
      <c r="I82" s="64"/>
      <c r="J82" s="26"/>
      <c r="K82" s="64"/>
      <c r="M82" s="26"/>
      <c r="O82" s="26"/>
    </row>
    <row r="83" spans="1:15" s="5" customFormat="1" x14ac:dyDescent="0.25">
      <c r="A83" s="172" t="s">
        <v>6</v>
      </c>
      <c r="B83" s="170" t="s">
        <v>72</v>
      </c>
      <c r="C83" s="171" t="s">
        <v>73</v>
      </c>
      <c r="D83" s="107">
        <f>I79</f>
        <v>3700</v>
      </c>
      <c r="E83" s="26"/>
      <c r="F83" s="26"/>
      <c r="G83" s="26"/>
      <c r="H83" s="26"/>
      <c r="I83" s="26"/>
      <c r="J83" s="26"/>
      <c r="K83" s="35"/>
      <c r="M83" s="26"/>
      <c r="O83" s="26"/>
    </row>
    <row r="84" spans="1:15" s="5" customFormat="1" x14ac:dyDescent="0.25">
      <c r="A84" s="173" t="s">
        <v>10</v>
      </c>
      <c r="B84" s="174" t="s">
        <v>74</v>
      </c>
      <c r="C84" s="171" t="s">
        <v>75</v>
      </c>
      <c r="D84" s="103">
        <f>L16</f>
        <v>0</v>
      </c>
      <c r="E84" s="26"/>
      <c r="F84" s="26"/>
      <c r="G84" s="26"/>
      <c r="H84" s="26"/>
      <c r="I84" s="26"/>
      <c r="J84" s="26"/>
      <c r="K84" s="26"/>
      <c r="L84" s="17"/>
      <c r="M84" s="26"/>
      <c r="O84" s="26"/>
    </row>
    <row r="85" spans="1:15" s="5" customFormat="1" x14ac:dyDescent="0.25">
      <c r="A85" s="175" t="s">
        <v>13</v>
      </c>
      <c r="B85" s="174" t="s">
        <v>76</v>
      </c>
      <c r="C85" s="171" t="s">
        <v>77</v>
      </c>
      <c r="D85" s="108">
        <f>L19</f>
        <v>35</v>
      </c>
      <c r="E85" s="26"/>
      <c r="F85" s="26"/>
      <c r="G85" s="26"/>
      <c r="H85" s="26"/>
      <c r="I85" s="26"/>
      <c r="J85" s="26"/>
      <c r="K85" s="26"/>
      <c r="M85" s="26"/>
      <c r="O85" s="26"/>
    </row>
    <row r="86" spans="1:15" s="5" customFormat="1" x14ac:dyDescent="0.25">
      <c r="A86" s="176" t="s">
        <v>16</v>
      </c>
      <c r="B86" s="174" t="s">
        <v>78</v>
      </c>
      <c r="C86" s="177" t="s">
        <v>79</v>
      </c>
      <c r="D86" s="109">
        <f>L24</f>
        <v>1400</v>
      </c>
      <c r="E86" s="26"/>
      <c r="F86" s="26"/>
      <c r="G86" s="26"/>
      <c r="H86" s="26"/>
      <c r="I86" s="26"/>
      <c r="J86" s="26"/>
      <c r="K86" s="26"/>
      <c r="M86" s="26"/>
      <c r="O86" s="26"/>
    </row>
    <row r="87" spans="1:15" s="5" customFormat="1" x14ac:dyDescent="0.25">
      <c r="A87" s="178" t="s">
        <v>21</v>
      </c>
      <c r="B87" s="174" t="s">
        <v>80</v>
      </c>
      <c r="C87" s="171" t="s">
        <v>81</v>
      </c>
      <c r="D87" s="110">
        <f>L30</f>
        <v>2025</v>
      </c>
      <c r="E87" s="26"/>
      <c r="F87" s="26"/>
      <c r="G87" s="26"/>
      <c r="H87" s="26"/>
      <c r="I87" s="26"/>
      <c r="J87" s="26"/>
      <c r="K87" s="26"/>
      <c r="M87" s="26"/>
      <c r="O87" s="26"/>
    </row>
    <row r="88" spans="1:15" s="5" customFormat="1" x14ac:dyDescent="0.25">
      <c r="A88" s="179" t="s">
        <v>82</v>
      </c>
      <c r="B88" s="170" t="s">
        <v>83</v>
      </c>
      <c r="C88" s="180" t="s">
        <v>84</v>
      </c>
      <c r="D88" s="111">
        <f>L52</f>
        <v>6115</v>
      </c>
      <c r="E88" s="26"/>
      <c r="F88" s="26"/>
      <c r="G88" s="26"/>
      <c r="H88" s="26"/>
      <c r="I88" s="26"/>
      <c r="J88" s="26"/>
      <c r="K88" s="26"/>
      <c r="M88" s="26"/>
      <c r="O88" s="26"/>
    </row>
    <row r="89" spans="1:15" s="5" customFormat="1" x14ac:dyDescent="0.25">
      <c r="A89" s="181" t="s">
        <v>16</v>
      </c>
      <c r="B89" s="157" t="s">
        <v>85</v>
      </c>
      <c r="C89" s="171" t="s">
        <v>86</v>
      </c>
      <c r="D89" s="112">
        <f>L59</f>
        <v>3766</v>
      </c>
      <c r="E89" s="26"/>
      <c r="F89" s="26"/>
      <c r="G89" s="26"/>
      <c r="H89" s="26"/>
      <c r="I89" s="26"/>
      <c r="J89" s="26"/>
      <c r="K89" s="26"/>
      <c r="M89" s="26"/>
      <c r="O89" s="26"/>
    </row>
    <row r="90" spans="1:15" s="5" customFormat="1" x14ac:dyDescent="0.25">
      <c r="A90" s="182" t="s">
        <v>87</v>
      </c>
      <c r="B90" s="157" t="s">
        <v>88</v>
      </c>
      <c r="C90" s="171" t="s">
        <v>89</v>
      </c>
      <c r="D90" s="113">
        <f>L62</f>
        <v>12</v>
      </c>
      <c r="E90" s="26"/>
      <c r="F90" s="26"/>
      <c r="G90" s="26"/>
      <c r="H90" s="26"/>
      <c r="I90" s="26"/>
      <c r="J90" s="26"/>
      <c r="K90" s="26"/>
      <c r="M90" s="26"/>
      <c r="O90" s="26"/>
    </row>
    <row r="91" spans="1:15" s="5" customFormat="1" x14ac:dyDescent="0.25">
      <c r="A91" s="183" t="s">
        <v>90</v>
      </c>
      <c r="B91" s="157" t="s">
        <v>91</v>
      </c>
      <c r="C91" s="184" t="s">
        <v>92</v>
      </c>
      <c r="D91" s="114">
        <f>L75</f>
        <v>5417</v>
      </c>
      <c r="E91" s="26"/>
      <c r="F91" s="26"/>
      <c r="G91" s="26"/>
      <c r="H91" s="26"/>
      <c r="I91" s="26"/>
      <c r="J91" s="26"/>
      <c r="K91" s="26"/>
      <c r="M91" s="26"/>
      <c r="O91" s="26"/>
    </row>
    <row r="92" spans="1:15" s="5" customFormat="1" x14ac:dyDescent="0.25">
      <c r="A92" s="185" t="s">
        <v>93</v>
      </c>
      <c r="B92" s="186" t="s">
        <v>94</v>
      </c>
      <c r="C92" s="187" t="s">
        <v>1</v>
      </c>
      <c r="D92" s="104">
        <f>SUM(C79,E79,G79)</f>
        <v>8232</v>
      </c>
      <c r="E92" s="26" t="s">
        <v>118</v>
      </c>
      <c r="F92" s="26"/>
      <c r="G92" s="26"/>
      <c r="H92" s="26"/>
      <c r="I92" s="26"/>
      <c r="J92" s="26"/>
      <c r="K92" s="26"/>
      <c r="M92" s="26"/>
      <c r="O92" s="26"/>
    </row>
    <row r="93" spans="1:15" s="5" customFormat="1" x14ac:dyDescent="0.25">
      <c r="A93" s="188" t="s">
        <v>95</v>
      </c>
      <c r="B93" s="124" t="s">
        <v>96</v>
      </c>
      <c r="C93" s="184" t="s">
        <v>97</v>
      </c>
      <c r="D93" s="105">
        <f>J79</f>
        <v>268.8</v>
      </c>
      <c r="E93" s="26" t="s">
        <v>119</v>
      </c>
      <c r="F93" s="26"/>
      <c r="G93" s="26"/>
      <c r="H93" s="26"/>
      <c r="I93" s="26"/>
      <c r="J93" s="26"/>
      <c r="K93" s="26"/>
      <c r="M93" s="26"/>
      <c r="O93" s="26"/>
    </row>
    <row r="94" spans="1:15" s="5" customFormat="1" ht="18" thickBot="1" x14ac:dyDescent="0.45">
      <c r="A94" s="48"/>
      <c r="B94" s="49"/>
      <c r="C94" s="49"/>
      <c r="D94" s="191">
        <f>SUM(D82:D93)</f>
        <v>31608.799999999999</v>
      </c>
      <c r="E94" s="42"/>
      <c r="F94" s="42"/>
      <c r="G94" s="26"/>
      <c r="H94" s="26"/>
      <c r="I94" s="26"/>
      <c r="J94" s="42"/>
      <c r="K94" s="26"/>
      <c r="M94" s="26"/>
      <c r="O94" s="26"/>
    </row>
    <row r="95" spans="1:15" s="5" customFormat="1" ht="18" thickBot="1" x14ac:dyDescent="0.45">
      <c r="A95" s="26"/>
      <c r="B95" s="26"/>
      <c r="C95" s="26"/>
      <c r="D95" s="239"/>
      <c r="E95" s="42"/>
      <c r="F95" s="42"/>
      <c r="G95" s="26"/>
      <c r="H95" s="26"/>
      <c r="I95" s="26"/>
      <c r="J95" s="42"/>
      <c r="K95" s="26"/>
      <c r="M95" s="26"/>
      <c r="O95" s="26"/>
    </row>
    <row r="96" spans="1:15" s="5" customFormat="1" ht="15.75" thickBot="1" x14ac:dyDescent="0.3">
      <c r="A96" s="220" t="s">
        <v>173</v>
      </c>
      <c r="B96" s="236" t="s">
        <v>94</v>
      </c>
      <c r="C96" s="221" t="s">
        <v>166</v>
      </c>
      <c r="D96" s="222">
        <f>U79</f>
        <v>203.39999999999998</v>
      </c>
      <c r="E96" s="26"/>
      <c r="F96" s="26"/>
      <c r="G96" s="26"/>
      <c r="H96" s="26"/>
      <c r="I96" s="26"/>
      <c r="J96" s="26"/>
      <c r="K96" s="26"/>
      <c r="M96" s="26"/>
      <c r="O96" s="26"/>
    </row>
    <row r="97" spans="1:17" s="5" customFormat="1" ht="15.75" thickBot="1" x14ac:dyDescent="0.3">
      <c r="A97" s="220" t="s">
        <v>172</v>
      </c>
      <c r="B97" s="236" t="s">
        <v>94</v>
      </c>
      <c r="C97" s="221" t="s">
        <v>171</v>
      </c>
      <c r="D97" s="222">
        <f>V79</f>
        <v>1627.1999999999998</v>
      </c>
      <c r="J97" s="26"/>
      <c r="K97" s="26"/>
      <c r="L97" s="20"/>
      <c r="M97" s="26"/>
      <c r="O97" s="26"/>
    </row>
    <row r="98" spans="1:17" s="5" customFormat="1" x14ac:dyDescent="0.25">
      <c r="J98" s="26"/>
      <c r="K98" s="26"/>
      <c r="L98" s="20"/>
      <c r="M98" s="26"/>
      <c r="O98" s="26"/>
    </row>
    <row r="99" spans="1:17" s="5" customFormat="1" x14ac:dyDescent="0.25">
      <c r="A99" s="26"/>
      <c r="B99" s="26"/>
      <c r="C99" s="22"/>
      <c r="D99" s="42"/>
      <c r="J99" s="20"/>
      <c r="K99" s="22"/>
      <c r="M99" s="26"/>
      <c r="O99" s="26"/>
    </row>
    <row r="100" spans="1:17" s="26" customFormat="1" x14ac:dyDescent="0.25">
      <c r="A100" s="59"/>
      <c r="B100" s="59"/>
      <c r="C100" s="59"/>
      <c r="D100" s="50"/>
      <c r="J100" s="22"/>
      <c r="K100" s="22"/>
    </row>
    <row r="101" spans="1:17" s="26" customFormat="1" x14ac:dyDescent="0.25">
      <c r="A101" s="40"/>
      <c r="B101" s="40"/>
      <c r="C101" s="41"/>
      <c r="D101" s="42"/>
      <c r="J101" s="22"/>
      <c r="K101" s="22"/>
      <c r="L101" s="22"/>
      <c r="M101" s="22"/>
      <c r="N101" s="22"/>
      <c r="P101" s="22"/>
      <c r="Q101" s="22"/>
    </row>
    <row r="102" spans="1:17" s="26" customFormat="1" x14ac:dyDescent="0.25">
      <c r="A102" s="40"/>
      <c r="B102" s="40"/>
      <c r="C102" s="41"/>
      <c r="D102" s="42"/>
      <c r="J102" s="22"/>
      <c r="K102" s="22"/>
      <c r="L102" s="22"/>
      <c r="M102" s="22"/>
      <c r="N102" s="22"/>
      <c r="P102" s="22"/>
      <c r="Q102" s="22"/>
    </row>
    <row r="103" spans="1:17" s="26" customFormat="1" x14ac:dyDescent="0.25">
      <c r="A103" s="43"/>
      <c r="B103" s="43"/>
      <c r="C103" s="41"/>
      <c r="D103" s="42"/>
      <c r="J103" s="22"/>
      <c r="K103" s="22"/>
      <c r="L103" s="22"/>
      <c r="M103" s="22"/>
      <c r="N103" s="22"/>
      <c r="P103" s="22"/>
      <c r="Q103" s="22"/>
    </row>
    <row r="104" spans="1:17" s="26" customFormat="1" x14ac:dyDescent="0.25">
      <c r="A104" s="43"/>
      <c r="B104" s="43"/>
      <c r="C104" s="41"/>
      <c r="D104" s="42"/>
      <c r="J104" s="22"/>
      <c r="K104" s="22"/>
      <c r="L104" s="22"/>
      <c r="M104" s="22"/>
      <c r="N104" s="22"/>
      <c r="P104" s="22"/>
      <c r="Q104" s="22"/>
    </row>
    <row r="105" spans="1:17" s="26" customFormat="1" x14ac:dyDescent="0.25">
      <c r="A105" s="43"/>
      <c r="B105" s="43"/>
      <c r="C105" s="44"/>
      <c r="D105" s="42"/>
      <c r="J105" s="22"/>
      <c r="K105" s="22"/>
      <c r="L105" s="22"/>
      <c r="M105" s="22"/>
      <c r="N105" s="22"/>
      <c r="P105" s="22"/>
      <c r="Q105" s="22"/>
    </row>
    <row r="106" spans="1:17" s="26" customFormat="1" x14ac:dyDescent="0.25">
      <c r="A106" s="43"/>
      <c r="B106" s="43"/>
      <c r="C106" s="41"/>
      <c r="D106" s="42"/>
      <c r="J106" s="22"/>
      <c r="K106" s="22"/>
      <c r="L106" s="22"/>
      <c r="M106" s="22"/>
      <c r="N106" s="22"/>
      <c r="P106" s="22"/>
      <c r="Q106" s="22"/>
    </row>
    <row r="107" spans="1:17" s="26" customFormat="1" x14ac:dyDescent="0.25">
      <c r="A107" s="40"/>
      <c r="B107" s="40"/>
      <c r="C107" s="45"/>
      <c r="D107" s="42"/>
      <c r="J107" s="22"/>
      <c r="K107" s="22"/>
      <c r="L107" s="22"/>
      <c r="M107" s="22"/>
      <c r="N107" s="22"/>
      <c r="P107" s="22"/>
      <c r="Q107" s="22"/>
    </row>
    <row r="108" spans="1:17" s="26" customFormat="1" x14ac:dyDescent="0.25">
      <c r="A108" s="35"/>
      <c r="B108" s="35"/>
      <c r="C108" s="41"/>
      <c r="D108" s="42"/>
      <c r="J108" s="22"/>
      <c r="K108" s="22"/>
      <c r="L108" s="22"/>
      <c r="M108" s="22"/>
      <c r="N108" s="22"/>
      <c r="P108" s="22"/>
      <c r="Q108" s="22"/>
    </row>
    <row r="109" spans="1:17" s="26" customFormat="1" x14ac:dyDescent="0.25">
      <c r="A109" s="35"/>
      <c r="B109" s="35"/>
      <c r="C109" s="41"/>
      <c r="D109" s="42"/>
      <c r="J109" s="22"/>
      <c r="K109" s="22"/>
      <c r="L109" s="22"/>
      <c r="M109" s="22"/>
      <c r="N109" s="22"/>
      <c r="P109" s="22"/>
      <c r="Q109" s="22"/>
    </row>
    <row r="110" spans="1:17" s="26" customFormat="1" x14ac:dyDescent="0.25">
      <c r="A110" s="35"/>
      <c r="B110" s="35"/>
      <c r="C110" s="46"/>
      <c r="D110" s="42"/>
      <c r="E110" s="22"/>
      <c r="F110" s="22"/>
      <c r="G110" s="22"/>
      <c r="J110" s="22"/>
      <c r="K110" s="22"/>
      <c r="L110" s="22"/>
      <c r="M110" s="22"/>
      <c r="N110" s="22"/>
      <c r="O110" s="22"/>
      <c r="P110" s="22"/>
      <c r="Q110" s="22"/>
    </row>
    <row r="111" spans="1:17" s="26" customFormat="1" x14ac:dyDescent="0.25">
      <c r="A111" s="51"/>
      <c r="B111" s="51"/>
      <c r="C111" s="47"/>
      <c r="D111" s="42"/>
      <c r="E111" s="22"/>
      <c r="F111" s="22"/>
      <c r="G111" s="22"/>
      <c r="J111" s="22"/>
      <c r="K111" s="22"/>
      <c r="L111" s="22"/>
      <c r="M111" s="22"/>
      <c r="N111" s="22"/>
      <c r="O111" s="22"/>
      <c r="P111" s="22"/>
      <c r="Q111" s="22"/>
    </row>
    <row r="112" spans="1:17" s="26" customFormat="1" x14ac:dyDescent="0.25">
      <c r="A112" s="9"/>
      <c r="B112" s="9"/>
      <c r="C112" s="46"/>
      <c r="D112" s="42"/>
      <c r="E112" s="22"/>
      <c r="F112" s="22"/>
      <c r="G112" s="22"/>
      <c r="J112" s="22"/>
      <c r="K112" s="22"/>
      <c r="L112" s="22"/>
      <c r="M112" s="22"/>
      <c r="N112" s="22"/>
      <c r="O112" s="22"/>
      <c r="P112" s="22"/>
      <c r="Q112" s="22"/>
    </row>
    <row r="113" spans="1:17" s="26" customFormat="1" x14ac:dyDescent="0.25">
      <c r="A113" s="9"/>
      <c r="B113" s="9"/>
      <c r="D113" s="42"/>
      <c r="E113" s="22"/>
      <c r="F113" s="22"/>
      <c r="G113" s="22"/>
      <c r="J113" s="22"/>
      <c r="K113" s="22"/>
      <c r="L113" s="22"/>
      <c r="M113" s="22"/>
      <c r="N113" s="22"/>
      <c r="O113" s="22"/>
      <c r="P113" s="22"/>
      <c r="Q113" s="22"/>
    </row>
    <row r="114" spans="1:17" s="26" customFormat="1" x14ac:dyDescent="0.25">
      <c r="A114" s="9"/>
      <c r="B114" s="9"/>
      <c r="E114" s="22"/>
      <c r="F114" s="22"/>
      <c r="G114" s="22"/>
      <c r="J114" s="22"/>
      <c r="K114" s="22"/>
      <c r="L114" s="22"/>
      <c r="M114" s="22"/>
      <c r="N114" s="22"/>
      <c r="O114" s="22"/>
      <c r="P114" s="22"/>
      <c r="Q114" s="22"/>
    </row>
    <row r="115" spans="1:17" s="26" customFormat="1" x14ac:dyDescent="0.25">
      <c r="A115" s="9"/>
      <c r="B115" s="9"/>
      <c r="E115" s="22"/>
      <c r="F115" s="22"/>
      <c r="G115" s="22"/>
      <c r="J115" s="22"/>
      <c r="K115" s="22"/>
      <c r="L115" s="22"/>
      <c r="M115" s="22"/>
      <c r="N115" s="22"/>
      <c r="O115" s="22"/>
      <c r="P115" s="22"/>
      <c r="Q115" s="22"/>
    </row>
    <row r="116" spans="1:17" s="26" customFormat="1" x14ac:dyDescent="0.25">
      <c r="A116" s="9"/>
      <c r="B116" s="9"/>
      <c r="E116" s="22"/>
      <c r="F116" s="22"/>
      <c r="G116" s="22"/>
      <c r="J116" s="22"/>
      <c r="K116" s="22"/>
      <c r="L116" s="22"/>
      <c r="M116" s="22"/>
      <c r="N116" s="22"/>
      <c r="O116" s="22"/>
      <c r="P116" s="22"/>
      <c r="Q116" s="22"/>
    </row>
    <row r="117" spans="1:17" s="26" customFormat="1" x14ac:dyDescent="0.25">
      <c r="A117" s="9"/>
      <c r="B117" s="9"/>
      <c r="E117" s="22"/>
      <c r="F117" s="22"/>
      <c r="G117" s="22"/>
      <c r="J117" s="22"/>
      <c r="K117" s="22"/>
      <c r="L117" s="22"/>
      <c r="M117" s="22"/>
      <c r="N117" s="22"/>
      <c r="O117" s="22"/>
      <c r="P117" s="22"/>
      <c r="Q117" s="22"/>
    </row>
    <row r="118" spans="1:17" s="26" customFormat="1" x14ac:dyDescent="0.25">
      <c r="A118" s="9"/>
      <c r="B118" s="9"/>
      <c r="E118" s="22"/>
      <c r="F118" s="22"/>
      <c r="G118" s="22"/>
      <c r="J118" s="22"/>
      <c r="K118" s="22"/>
      <c r="L118" s="22"/>
      <c r="M118" s="22"/>
      <c r="N118" s="22"/>
      <c r="O118" s="22"/>
      <c r="P118" s="22"/>
      <c r="Q118" s="22"/>
    </row>
    <row r="119" spans="1:17" s="26" customFormat="1" x14ac:dyDescent="0.25">
      <c r="A119" s="15"/>
      <c r="B119" s="15"/>
      <c r="C119" s="5"/>
      <c r="D119" s="5"/>
      <c r="E119" s="22"/>
      <c r="F119" s="22"/>
      <c r="G119" s="22"/>
      <c r="J119" s="22"/>
      <c r="K119" s="22"/>
      <c r="L119" s="22"/>
      <c r="M119" s="22"/>
      <c r="N119" s="22"/>
      <c r="O119" s="22"/>
      <c r="P119" s="22"/>
      <c r="Q119" s="22"/>
    </row>
    <row r="120" spans="1:17" s="5" customFormat="1" x14ac:dyDescent="0.25">
      <c r="A120" s="15"/>
      <c r="B120" s="15"/>
      <c r="E120" s="20"/>
      <c r="F120" s="20"/>
      <c r="G120" s="20"/>
      <c r="J120" s="20"/>
      <c r="K120" s="22"/>
      <c r="L120" s="20"/>
      <c r="M120" s="22"/>
      <c r="N120" s="20"/>
      <c r="O120" s="22"/>
      <c r="P120" s="20"/>
      <c r="Q120" s="20"/>
    </row>
    <row r="121" spans="1:17" s="5" customFormat="1" x14ac:dyDescent="0.25">
      <c r="A121" s="15"/>
      <c r="B121" s="15"/>
      <c r="E121" s="20"/>
      <c r="F121" s="20"/>
      <c r="G121" s="20"/>
      <c r="J121" s="20"/>
      <c r="K121" s="22"/>
      <c r="L121" s="20"/>
      <c r="M121" s="22"/>
      <c r="N121" s="20"/>
      <c r="O121" s="22"/>
      <c r="P121" s="20"/>
      <c r="Q121" s="20"/>
    </row>
    <row r="122" spans="1:17" s="5" customFormat="1" x14ac:dyDescent="0.25">
      <c r="A122" s="15"/>
      <c r="B122" s="15"/>
      <c r="E122" s="20"/>
      <c r="F122" s="20"/>
      <c r="G122" s="20"/>
      <c r="J122" s="20"/>
      <c r="K122" s="22"/>
      <c r="L122" s="20"/>
      <c r="M122" s="22"/>
      <c r="N122" s="20"/>
      <c r="O122" s="22"/>
      <c r="P122" s="20"/>
      <c r="Q122" s="20"/>
    </row>
    <row r="123" spans="1:17" s="5" customFormat="1" x14ac:dyDescent="0.25">
      <c r="A123" s="15"/>
      <c r="B123" s="15"/>
      <c r="E123" s="20"/>
      <c r="F123" s="20"/>
      <c r="G123" s="20"/>
      <c r="J123" s="20"/>
      <c r="K123" s="22"/>
      <c r="L123" s="20"/>
      <c r="M123" s="22"/>
      <c r="N123" s="20"/>
      <c r="O123" s="22"/>
      <c r="P123" s="20"/>
      <c r="Q123" s="20"/>
    </row>
    <row r="124" spans="1:17" s="5" customFormat="1" x14ac:dyDescent="0.25">
      <c r="A124" s="15"/>
      <c r="B124" s="15"/>
      <c r="E124" s="20"/>
      <c r="F124" s="20"/>
      <c r="G124" s="20"/>
      <c r="J124" s="20"/>
      <c r="K124" s="22"/>
      <c r="L124" s="20"/>
      <c r="M124" s="22"/>
      <c r="N124" s="20"/>
      <c r="O124" s="22"/>
      <c r="P124" s="20"/>
      <c r="Q124" s="20"/>
    </row>
    <row r="125" spans="1:17" s="5" customFormat="1" x14ac:dyDescent="0.25">
      <c r="A125" s="15"/>
      <c r="B125" s="15"/>
      <c r="E125" s="20"/>
      <c r="F125" s="20"/>
      <c r="G125" s="20"/>
      <c r="J125" s="20"/>
      <c r="K125" s="22"/>
      <c r="L125" s="20"/>
      <c r="M125" s="22"/>
      <c r="N125" s="20"/>
      <c r="O125" s="22"/>
      <c r="P125" s="20"/>
      <c r="Q125" s="20"/>
    </row>
    <row r="126" spans="1:17" s="5" customFormat="1" x14ac:dyDescent="0.25">
      <c r="A126" s="15"/>
      <c r="B126" s="15"/>
      <c r="E126" s="20"/>
      <c r="F126" s="20"/>
      <c r="G126" s="20"/>
      <c r="J126" s="20"/>
      <c r="K126" s="22"/>
      <c r="L126" s="20"/>
      <c r="M126" s="22"/>
      <c r="N126" s="20"/>
      <c r="O126" s="22"/>
      <c r="P126" s="20"/>
      <c r="Q126" s="20"/>
    </row>
    <row r="127" spans="1:17" s="5" customFormat="1" x14ac:dyDescent="0.25">
      <c r="A127" s="15"/>
      <c r="B127" s="15"/>
      <c r="E127" s="20"/>
      <c r="F127" s="20"/>
      <c r="G127" s="20"/>
      <c r="J127" s="20"/>
      <c r="K127" s="22"/>
      <c r="L127" s="20"/>
      <c r="M127" s="22"/>
      <c r="N127" s="20"/>
      <c r="O127" s="22"/>
      <c r="P127" s="20"/>
      <c r="Q127" s="20"/>
    </row>
    <row r="128" spans="1:17" s="5" customFormat="1" x14ac:dyDescent="0.25">
      <c r="A128" s="15"/>
      <c r="B128" s="15"/>
      <c r="E128" s="20"/>
      <c r="F128" s="20"/>
      <c r="G128" s="20"/>
      <c r="J128" s="20"/>
      <c r="K128" s="22"/>
      <c r="L128" s="20"/>
      <c r="M128" s="22"/>
      <c r="N128" s="20"/>
      <c r="O128" s="22"/>
      <c r="P128" s="20"/>
      <c r="Q128" s="20"/>
    </row>
    <row r="129" spans="1:17" s="5" customFormat="1" x14ac:dyDescent="0.25">
      <c r="A129" s="15"/>
      <c r="B129" s="15"/>
      <c r="E129" s="20"/>
      <c r="F129" s="20"/>
      <c r="G129" s="20"/>
      <c r="J129" s="20"/>
      <c r="K129" s="22"/>
      <c r="L129" s="20"/>
      <c r="M129" s="22"/>
      <c r="N129" s="20"/>
      <c r="O129" s="22"/>
      <c r="P129" s="20"/>
      <c r="Q129" s="20"/>
    </row>
    <row r="130" spans="1:17" s="5" customFormat="1" x14ac:dyDescent="0.25">
      <c r="A130" s="15"/>
      <c r="B130" s="15"/>
      <c r="E130" s="20"/>
      <c r="F130" s="20"/>
      <c r="G130" s="20"/>
      <c r="J130" s="20"/>
      <c r="K130" s="22"/>
      <c r="L130" s="20"/>
      <c r="M130" s="22"/>
      <c r="N130" s="20"/>
      <c r="O130" s="22"/>
      <c r="P130" s="20"/>
      <c r="Q130" s="20"/>
    </row>
    <row r="131" spans="1:17" s="5" customFormat="1" x14ac:dyDescent="0.25">
      <c r="A131" s="15"/>
      <c r="B131" s="15"/>
      <c r="E131" s="20"/>
      <c r="F131" s="20"/>
      <c r="G131" s="20"/>
      <c r="J131" s="20"/>
      <c r="K131" s="22"/>
      <c r="L131" s="20"/>
      <c r="M131" s="22"/>
      <c r="N131" s="20"/>
      <c r="O131" s="22"/>
      <c r="P131" s="20"/>
      <c r="Q131" s="20"/>
    </row>
    <row r="132" spans="1:17" s="5" customFormat="1" x14ac:dyDescent="0.25">
      <c r="A132" s="15"/>
      <c r="B132" s="15"/>
      <c r="E132" s="20"/>
      <c r="F132" s="20"/>
      <c r="G132" s="20"/>
      <c r="J132" s="20"/>
      <c r="K132" s="22"/>
      <c r="L132" s="20"/>
      <c r="M132" s="22"/>
      <c r="N132" s="20"/>
      <c r="O132" s="22"/>
      <c r="P132" s="20"/>
      <c r="Q132" s="20"/>
    </row>
    <row r="133" spans="1:17" s="5" customFormat="1" x14ac:dyDescent="0.25">
      <c r="A133" s="15"/>
      <c r="B133" s="15"/>
      <c r="E133" s="20"/>
      <c r="F133" s="20"/>
      <c r="G133" s="20"/>
      <c r="J133" s="20"/>
      <c r="K133" s="22"/>
      <c r="L133" s="20"/>
      <c r="M133" s="22"/>
      <c r="N133" s="20"/>
      <c r="O133" s="22"/>
      <c r="P133" s="20"/>
      <c r="Q133" s="20"/>
    </row>
    <row r="134" spans="1:17" s="5" customFormat="1" x14ac:dyDescent="0.25">
      <c r="A134" s="15"/>
      <c r="B134" s="15"/>
      <c r="E134" s="20"/>
      <c r="F134" s="20"/>
      <c r="G134" s="20"/>
      <c r="J134" s="20"/>
      <c r="K134" s="22"/>
      <c r="L134" s="20"/>
      <c r="M134" s="22"/>
      <c r="N134" s="20"/>
      <c r="O134" s="22"/>
      <c r="P134" s="20"/>
      <c r="Q134" s="20"/>
    </row>
    <row r="135" spans="1:17" s="5" customFormat="1" x14ac:dyDescent="0.25">
      <c r="A135" s="15"/>
      <c r="B135" s="15"/>
      <c r="E135" s="20"/>
      <c r="F135" s="20"/>
      <c r="G135" s="20"/>
      <c r="J135" s="20"/>
      <c r="K135" s="22"/>
      <c r="L135" s="20"/>
      <c r="M135" s="22"/>
      <c r="N135" s="20"/>
      <c r="O135" s="22"/>
      <c r="P135" s="20"/>
      <c r="Q135" s="20"/>
    </row>
    <row r="136" spans="1:17" s="5" customFormat="1" x14ac:dyDescent="0.25">
      <c r="A136" s="15"/>
      <c r="B136" s="15"/>
      <c r="E136" s="20"/>
      <c r="F136" s="20"/>
      <c r="G136" s="20"/>
      <c r="J136" s="20"/>
      <c r="K136" s="22"/>
      <c r="L136" s="20"/>
      <c r="M136" s="22"/>
      <c r="N136" s="20"/>
      <c r="O136" s="22"/>
      <c r="P136" s="20"/>
      <c r="Q136" s="20"/>
    </row>
    <row r="137" spans="1:17" s="5" customFormat="1" x14ac:dyDescent="0.25">
      <c r="A137" s="15"/>
      <c r="B137" s="15"/>
      <c r="E137" s="20"/>
      <c r="F137" s="20"/>
      <c r="G137" s="20"/>
      <c r="J137" s="20"/>
      <c r="K137" s="22"/>
      <c r="L137" s="20"/>
      <c r="M137" s="22"/>
      <c r="N137" s="20"/>
      <c r="O137" s="22"/>
      <c r="P137" s="20"/>
      <c r="Q137" s="20"/>
    </row>
    <row r="138" spans="1:17" s="5" customFormat="1" x14ac:dyDescent="0.25">
      <c r="A138" s="15"/>
      <c r="B138" s="15"/>
      <c r="E138" s="20"/>
      <c r="F138" s="20"/>
      <c r="G138" s="20"/>
      <c r="J138" s="20"/>
      <c r="K138" s="22"/>
      <c r="L138" s="20"/>
      <c r="M138" s="22"/>
      <c r="N138" s="20"/>
      <c r="O138" s="22"/>
      <c r="P138" s="20"/>
      <c r="Q138" s="20"/>
    </row>
    <row r="139" spans="1:17" s="5" customFormat="1" x14ac:dyDescent="0.25">
      <c r="A139" s="15"/>
      <c r="B139" s="15"/>
      <c r="E139" s="20"/>
      <c r="F139" s="20"/>
      <c r="G139" s="20"/>
      <c r="J139" s="20"/>
      <c r="K139" s="22"/>
      <c r="L139" s="20"/>
      <c r="M139" s="22"/>
      <c r="N139" s="20"/>
      <c r="O139" s="22"/>
      <c r="P139" s="20"/>
      <c r="Q139" s="20"/>
    </row>
    <row r="140" spans="1:17" s="5" customFormat="1" x14ac:dyDescent="0.25">
      <c r="A140" s="15"/>
      <c r="B140" s="15"/>
      <c r="E140" s="20"/>
      <c r="F140" s="20"/>
      <c r="G140" s="20"/>
      <c r="J140" s="20"/>
      <c r="K140" s="22"/>
      <c r="L140" s="20"/>
      <c r="M140" s="22"/>
      <c r="N140" s="20"/>
      <c r="O140" s="22"/>
      <c r="P140" s="20"/>
      <c r="Q140" s="20"/>
    </row>
    <row r="141" spans="1:17" s="5" customFormat="1" x14ac:dyDescent="0.25">
      <c r="A141" s="15"/>
      <c r="B141" s="15"/>
      <c r="E141" s="20"/>
      <c r="F141" s="20"/>
      <c r="G141" s="20"/>
      <c r="J141" s="20"/>
      <c r="K141" s="22"/>
      <c r="L141" s="20"/>
      <c r="M141" s="22"/>
      <c r="N141" s="20"/>
      <c r="O141" s="22"/>
      <c r="P141" s="20"/>
      <c r="Q141" s="20"/>
    </row>
    <row r="142" spans="1:17" s="5" customFormat="1" x14ac:dyDescent="0.25">
      <c r="A142" s="15"/>
      <c r="B142" s="15"/>
      <c r="E142" s="20"/>
      <c r="F142" s="20"/>
      <c r="G142" s="20"/>
      <c r="J142" s="20"/>
      <c r="K142" s="22"/>
      <c r="L142" s="20"/>
      <c r="M142" s="22"/>
      <c r="N142" s="20"/>
      <c r="O142" s="22"/>
      <c r="P142" s="20"/>
      <c r="Q142" s="20"/>
    </row>
    <row r="143" spans="1:17" s="5" customFormat="1" x14ac:dyDescent="0.25">
      <c r="A143" s="15"/>
      <c r="B143" s="15"/>
      <c r="E143" s="20"/>
      <c r="F143" s="20"/>
      <c r="G143" s="20"/>
      <c r="J143" s="20"/>
      <c r="K143" s="22"/>
      <c r="L143" s="20"/>
      <c r="M143" s="22"/>
      <c r="N143" s="20"/>
      <c r="O143" s="22"/>
      <c r="P143" s="20"/>
      <c r="Q143" s="20"/>
    </row>
    <row r="144" spans="1:17" s="5" customFormat="1" x14ac:dyDescent="0.25">
      <c r="A144" s="15"/>
      <c r="B144" s="15"/>
      <c r="E144" s="20"/>
      <c r="F144" s="20"/>
      <c r="G144" s="20"/>
      <c r="J144" s="20"/>
      <c r="K144" s="22"/>
      <c r="L144" s="20"/>
      <c r="M144" s="22"/>
      <c r="N144" s="20"/>
      <c r="O144" s="22"/>
      <c r="P144" s="20"/>
      <c r="Q144" s="20"/>
    </row>
    <row r="145" spans="1:17" s="5" customFormat="1" x14ac:dyDescent="0.25">
      <c r="A145" s="52"/>
      <c r="B145" s="52"/>
      <c r="C145" s="1"/>
      <c r="D145" s="53"/>
      <c r="E145" s="20"/>
      <c r="F145" s="20"/>
      <c r="G145" s="20"/>
      <c r="J145" s="20"/>
      <c r="K145" s="22"/>
      <c r="L145" s="20"/>
      <c r="M145" s="22"/>
      <c r="N145" s="20"/>
      <c r="O145" s="22"/>
      <c r="P145" s="20"/>
      <c r="Q145" s="20"/>
    </row>
  </sheetData>
  <printOptions horizontalCentered="1" gridLines="1"/>
  <pageMargins left="0.2" right="0.2" top="0.75" bottom="0.75" header="0.3" footer="0.3"/>
  <pageSetup scale="53" fitToWidth="2" fitToHeight="2" orientation="landscape" horizontalDpi="1200" verticalDpi="1200" r:id="rId1"/>
  <headerFooter>
    <oddFooter>&amp;L&amp;F&amp;C&amp;A&amp;R&amp;P of &amp;N</oddFooter>
  </headerFooter>
  <rowBreaks count="1" manualBreakCount="1">
    <brk id="52" max="21" man="1"/>
  </rowBreaks>
  <colBreaks count="1" manualBreakCount="1">
    <brk id="17" max="9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5"/>
  <sheetViews>
    <sheetView showZeros="0" zoomScale="106" zoomScaleNormal="106" workbookViewId="0">
      <pane ySplit="4" topLeftCell="A20" activePane="bottomLeft" state="frozen"/>
      <selection pane="bottomLeft"/>
    </sheetView>
  </sheetViews>
  <sheetFormatPr defaultRowHeight="15" x14ac:dyDescent="0.25"/>
  <cols>
    <col min="1" max="1" width="28" style="52" customWidth="1"/>
    <col min="2" max="2" width="29.85546875" style="52" customWidth="1"/>
    <col min="3" max="3" width="13.85546875" style="1" customWidth="1"/>
    <col min="4" max="4" width="12.5703125" style="53" customWidth="1"/>
    <col min="5" max="5" width="14.28515625" style="29" customWidth="1"/>
    <col min="6" max="6" width="11.5703125" style="29" bestFit="1" customWidth="1"/>
    <col min="7" max="7" width="10.28515625" style="20" customWidth="1"/>
    <col min="8" max="8" width="11.5703125" style="1" bestFit="1" customWidth="1"/>
    <col min="9" max="9" width="13.42578125" style="53" customWidth="1"/>
    <col min="10" max="10" width="16.28515625" style="20" customWidth="1"/>
    <col min="11" max="11" width="1.7109375" style="67" customWidth="1"/>
    <col min="12" max="12" width="15.7109375" style="29" customWidth="1"/>
    <col min="13" max="13" width="1.7109375" style="67" customWidth="1"/>
    <col min="14" max="14" width="12.42578125" style="29" bestFit="1" customWidth="1"/>
    <col min="15" max="15" width="1.7109375" style="67" customWidth="1"/>
    <col min="16" max="16" width="13.42578125" style="29" bestFit="1" customWidth="1"/>
    <col min="17" max="17" width="1.7109375" style="29" customWidth="1"/>
    <col min="18" max="18" width="15" style="1" customWidth="1"/>
    <col min="19" max="19" width="17.7109375" style="1" customWidth="1"/>
    <col min="20" max="20" width="16.7109375" style="1" customWidth="1"/>
    <col min="21" max="21" width="23.140625" style="1" customWidth="1"/>
    <col min="22" max="22" width="26" style="1" customWidth="1"/>
    <col min="23" max="255" width="9.140625" style="1"/>
    <col min="256" max="256" width="33.5703125" style="1" customWidth="1"/>
    <col min="257" max="257" width="12.5703125" style="1" bestFit="1" customWidth="1"/>
    <col min="258" max="258" width="11.28515625" style="1" bestFit="1" customWidth="1"/>
    <col min="259" max="259" width="12.42578125" style="1" customWidth="1"/>
    <col min="260" max="260" width="16.42578125" style="1" customWidth="1"/>
    <col min="261" max="261" width="13.85546875" style="1" customWidth="1"/>
    <col min="262" max="262" width="15.7109375" style="1" customWidth="1"/>
    <col min="263" max="263" width="1.140625" style="1" customWidth="1"/>
    <col min="264" max="264" width="1.28515625" style="1" customWidth="1"/>
    <col min="265" max="265" width="15.28515625" style="1" customWidth="1"/>
    <col min="266" max="266" width="16" style="1" customWidth="1"/>
    <col min="267" max="267" width="15" style="1" customWidth="1"/>
    <col min="268" max="268" width="11.5703125" style="1" customWidth="1"/>
    <col min="269" max="269" width="13.5703125" style="1" customWidth="1"/>
    <col min="270" max="270" width="12.140625" style="1" customWidth="1"/>
    <col min="271" max="271" width="12.28515625" style="1" customWidth="1"/>
    <col min="272" max="272" width="12.42578125" style="1" customWidth="1"/>
    <col min="273" max="511" width="9.140625" style="1"/>
    <col min="512" max="512" width="33.5703125" style="1" customWidth="1"/>
    <col min="513" max="513" width="12.5703125" style="1" bestFit="1" customWidth="1"/>
    <col min="514" max="514" width="11.28515625" style="1" bestFit="1" customWidth="1"/>
    <col min="515" max="515" width="12.42578125" style="1" customWidth="1"/>
    <col min="516" max="516" width="16.42578125" style="1" customWidth="1"/>
    <col min="517" max="517" width="13.85546875" style="1" customWidth="1"/>
    <col min="518" max="518" width="15.7109375" style="1" customWidth="1"/>
    <col min="519" max="519" width="1.140625" style="1" customWidth="1"/>
    <col min="520" max="520" width="1.28515625" style="1" customWidth="1"/>
    <col min="521" max="521" width="15.28515625" style="1" customWidth="1"/>
    <col min="522" max="522" width="16" style="1" customWidth="1"/>
    <col min="523" max="523" width="15" style="1" customWidth="1"/>
    <col min="524" max="524" width="11.5703125" style="1" customWidth="1"/>
    <col min="525" max="525" width="13.5703125" style="1" customWidth="1"/>
    <col min="526" max="526" width="12.140625" style="1" customWidth="1"/>
    <col min="527" max="527" width="12.28515625" style="1" customWidth="1"/>
    <col min="528" max="528" width="12.42578125" style="1" customWidth="1"/>
    <col min="529" max="767" width="9.140625" style="1"/>
    <col min="768" max="768" width="33.5703125" style="1" customWidth="1"/>
    <col min="769" max="769" width="12.5703125" style="1" bestFit="1" customWidth="1"/>
    <col min="770" max="770" width="11.28515625" style="1" bestFit="1" customWidth="1"/>
    <col min="771" max="771" width="12.42578125" style="1" customWidth="1"/>
    <col min="772" max="772" width="16.42578125" style="1" customWidth="1"/>
    <col min="773" max="773" width="13.85546875" style="1" customWidth="1"/>
    <col min="774" max="774" width="15.7109375" style="1" customWidth="1"/>
    <col min="775" max="775" width="1.140625" style="1" customWidth="1"/>
    <col min="776" max="776" width="1.28515625" style="1" customWidth="1"/>
    <col min="777" max="777" width="15.28515625" style="1" customWidth="1"/>
    <col min="778" max="778" width="16" style="1" customWidth="1"/>
    <col min="779" max="779" width="15" style="1" customWidth="1"/>
    <col min="780" max="780" width="11.5703125" style="1" customWidth="1"/>
    <col min="781" max="781" width="13.5703125" style="1" customWidth="1"/>
    <col min="782" max="782" width="12.140625" style="1" customWidth="1"/>
    <col min="783" max="783" width="12.28515625" style="1" customWidth="1"/>
    <col min="784" max="784" width="12.42578125" style="1" customWidth="1"/>
    <col min="785" max="1023" width="9.140625" style="1"/>
    <col min="1024" max="1024" width="33.5703125" style="1" customWidth="1"/>
    <col min="1025" max="1025" width="12.5703125" style="1" bestFit="1" customWidth="1"/>
    <col min="1026" max="1026" width="11.28515625" style="1" bestFit="1" customWidth="1"/>
    <col min="1027" max="1027" width="12.42578125" style="1" customWidth="1"/>
    <col min="1028" max="1028" width="16.42578125" style="1" customWidth="1"/>
    <col min="1029" max="1029" width="13.85546875" style="1" customWidth="1"/>
    <col min="1030" max="1030" width="15.7109375" style="1" customWidth="1"/>
    <col min="1031" max="1031" width="1.140625" style="1" customWidth="1"/>
    <col min="1032" max="1032" width="1.28515625" style="1" customWidth="1"/>
    <col min="1033" max="1033" width="15.28515625" style="1" customWidth="1"/>
    <col min="1034" max="1034" width="16" style="1" customWidth="1"/>
    <col min="1035" max="1035" width="15" style="1" customWidth="1"/>
    <col min="1036" max="1036" width="11.5703125" style="1" customWidth="1"/>
    <col min="1037" max="1037" width="13.5703125" style="1" customWidth="1"/>
    <col min="1038" max="1038" width="12.140625" style="1" customWidth="1"/>
    <col min="1039" max="1039" width="12.28515625" style="1" customWidth="1"/>
    <col min="1040" max="1040" width="12.42578125" style="1" customWidth="1"/>
    <col min="1041" max="1279" width="9.140625" style="1"/>
    <col min="1280" max="1280" width="33.5703125" style="1" customWidth="1"/>
    <col min="1281" max="1281" width="12.5703125" style="1" bestFit="1" customWidth="1"/>
    <col min="1282" max="1282" width="11.28515625" style="1" bestFit="1" customWidth="1"/>
    <col min="1283" max="1283" width="12.42578125" style="1" customWidth="1"/>
    <col min="1284" max="1284" width="16.42578125" style="1" customWidth="1"/>
    <col min="1285" max="1285" width="13.85546875" style="1" customWidth="1"/>
    <col min="1286" max="1286" width="15.7109375" style="1" customWidth="1"/>
    <col min="1287" max="1287" width="1.140625" style="1" customWidth="1"/>
    <col min="1288" max="1288" width="1.28515625" style="1" customWidth="1"/>
    <col min="1289" max="1289" width="15.28515625" style="1" customWidth="1"/>
    <col min="1290" max="1290" width="16" style="1" customWidth="1"/>
    <col min="1291" max="1291" width="15" style="1" customWidth="1"/>
    <col min="1292" max="1292" width="11.5703125" style="1" customWidth="1"/>
    <col min="1293" max="1293" width="13.5703125" style="1" customWidth="1"/>
    <col min="1294" max="1294" width="12.140625" style="1" customWidth="1"/>
    <col min="1295" max="1295" width="12.28515625" style="1" customWidth="1"/>
    <col min="1296" max="1296" width="12.42578125" style="1" customWidth="1"/>
    <col min="1297" max="1535" width="9.140625" style="1"/>
    <col min="1536" max="1536" width="33.5703125" style="1" customWidth="1"/>
    <col min="1537" max="1537" width="12.5703125" style="1" bestFit="1" customWidth="1"/>
    <col min="1538" max="1538" width="11.28515625" style="1" bestFit="1" customWidth="1"/>
    <col min="1539" max="1539" width="12.42578125" style="1" customWidth="1"/>
    <col min="1540" max="1540" width="16.42578125" style="1" customWidth="1"/>
    <col min="1541" max="1541" width="13.85546875" style="1" customWidth="1"/>
    <col min="1542" max="1542" width="15.7109375" style="1" customWidth="1"/>
    <col min="1543" max="1543" width="1.140625" style="1" customWidth="1"/>
    <col min="1544" max="1544" width="1.28515625" style="1" customWidth="1"/>
    <col min="1545" max="1545" width="15.28515625" style="1" customWidth="1"/>
    <col min="1546" max="1546" width="16" style="1" customWidth="1"/>
    <col min="1547" max="1547" width="15" style="1" customWidth="1"/>
    <col min="1548" max="1548" width="11.5703125" style="1" customWidth="1"/>
    <col min="1549" max="1549" width="13.5703125" style="1" customWidth="1"/>
    <col min="1550" max="1550" width="12.140625" style="1" customWidth="1"/>
    <col min="1551" max="1551" width="12.28515625" style="1" customWidth="1"/>
    <col min="1552" max="1552" width="12.42578125" style="1" customWidth="1"/>
    <col min="1553" max="1791" width="9.140625" style="1"/>
    <col min="1792" max="1792" width="33.5703125" style="1" customWidth="1"/>
    <col min="1793" max="1793" width="12.5703125" style="1" bestFit="1" customWidth="1"/>
    <col min="1794" max="1794" width="11.28515625" style="1" bestFit="1" customWidth="1"/>
    <col min="1795" max="1795" width="12.42578125" style="1" customWidth="1"/>
    <col min="1796" max="1796" width="16.42578125" style="1" customWidth="1"/>
    <col min="1797" max="1797" width="13.85546875" style="1" customWidth="1"/>
    <col min="1798" max="1798" width="15.7109375" style="1" customWidth="1"/>
    <col min="1799" max="1799" width="1.140625" style="1" customWidth="1"/>
    <col min="1800" max="1800" width="1.28515625" style="1" customWidth="1"/>
    <col min="1801" max="1801" width="15.28515625" style="1" customWidth="1"/>
    <col min="1802" max="1802" width="16" style="1" customWidth="1"/>
    <col min="1803" max="1803" width="15" style="1" customWidth="1"/>
    <col min="1804" max="1804" width="11.5703125" style="1" customWidth="1"/>
    <col min="1805" max="1805" width="13.5703125" style="1" customWidth="1"/>
    <col min="1806" max="1806" width="12.140625" style="1" customWidth="1"/>
    <col min="1807" max="1807" width="12.28515625" style="1" customWidth="1"/>
    <col min="1808" max="1808" width="12.42578125" style="1" customWidth="1"/>
    <col min="1809" max="2047" width="9.140625" style="1"/>
    <col min="2048" max="2048" width="33.5703125" style="1" customWidth="1"/>
    <col min="2049" max="2049" width="12.5703125" style="1" bestFit="1" customWidth="1"/>
    <col min="2050" max="2050" width="11.28515625" style="1" bestFit="1" customWidth="1"/>
    <col min="2051" max="2051" width="12.42578125" style="1" customWidth="1"/>
    <col min="2052" max="2052" width="16.42578125" style="1" customWidth="1"/>
    <col min="2053" max="2053" width="13.85546875" style="1" customWidth="1"/>
    <col min="2054" max="2054" width="15.7109375" style="1" customWidth="1"/>
    <col min="2055" max="2055" width="1.140625" style="1" customWidth="1"/>
    <col min="2056" max="2056" width="1.28515625" style="1" customWidth="1"/>
    <col min="2057" max="2057" width="15.28515625" style="1" customWidth="1"/>
    <col min="2058" max="2058" width="16" style="1" customWidth="1"/>
    <col min="2059" max="2059" width="15" style="1" customWidth="1"/>
    <col min="2060" max="2060" width="11.5703125" style="1" customWidth="1"/>
    <col min="2061" max="2061" width="13.5703125" style="1" customWidth="1"/>
    <col min="2062" max="2062" width="12.140625" style="1" customWidth="1"/>
    <col min="2063" max="2063" width="12.28515625" style="1" customWidth="1"/>
    <col min="2064" max="2064" width="12.42578125" style="1" customWidth="1"/>
    <col min="2065" max="2303" width="9.140625" style="1"/>
    <col min="2304" max="2304" width="33.5703125" style="1" customWidth="1"/>
    <col min="2305" max="2305" width="12.5703125" style="1" bestFit="1" customWidth="1"/>
    <col min="2306" max="2306" width="11.28515625" style="1" bestFit="1" customWidth="1"/>
    <col min="2307" max="2307" width="12.42578125" style="1" customWidth="1"/>
    <col min="2308" max="2308" width="16.42578125" style="1" customWidth="1"/>
    <col min="2309" max="2309" width="13.85546875" style="1" customWidth="1"/>
    <col min="2310" max="2310" width="15.7109375" style="1" customWidth="1"/>
    <col min="2311" max="2311" width="1.140625" style="1" customWidth="1"/>
    <col min="2312" max="2312" width="1.28515625" style="1" customWidth="1"/>
    <col min="2313" max="2313" width="15.28515625" style="1" customWidth="1"/>
    <col min="2314" max="2314" width="16" style="1" customWidth="1"/>
    <col min="2315" max="2315" width="15" style="1" customWidth="1"/>
    <col min="2316" max="2316" width="11.5703125" style="1" customWidth="1"/>
    <col min="2317" max="2317" width="13.5703125" style="1" customWidth="1"/>
    <col min="2318" max="2318" width="12.140625" style="1" customWidth="1"/>
    <col min="2319" max="2319" width="12.28515625" style="1" customWidth="1"/>
    <col min="2320" max="2320" width="12.42578125" style="1" customWidth="1"/>
    <col min="2321" max="2559" width="9.140625" style="1"/>
    <col min="2560" max="2560" width="33.5703125" style="1" customWidth="1"/>
    <col min="2561" max="2561" width="12.5703125" style="1" bestFit="1" customWidth="1"/>
    <col min="2562" max="2562" width="11.28515625" style="1" bestFit="1" customWidth="1"/>
    <col min="2563" max="2563" width="12.42578125" style="1" customWidth="1"/>
    <col min="2564" max="2564" width="16.42578125" style="1" customWidth="1"/>
    <col min="2565" max="2565" width="13.85546875" style="1" customWidth="1"/>
    <col min="2566" max="2566" width="15.7109375" style="1" customWidth="1"/>
    <col min="2567" max="2567" width="1.140625" style="1" customWidth="1"/>
    <col min="2568" max="2568" width="1.28515625" style="1" customWidth="1"/>
    <col min="2569" max="2569" width="15.28515625" style="1" customWidth="1"/>
    <col min="2570" max="2570" width="16" style="1" customWidth="1"/>
    <col min="2571" max="2571" width="15" style="1" customWidth="1"/>
    <col min="2572" max="2572" width="11.5703125" style="1" customWidth="1"/>
    <col min="2573" max="2573" width="13.5703125" style="1" customWidth="1"/>
    <col min="2574" max="2574" width="12.140625" style="1" customWidth="1"/>
    <col min="2575" max="2575" width="12.28515625" style="1" customWidth="1"/>
    <col min="2576" max="2576" width="12.42578125" style="1" customWidth="1"/>
    <col min="2577" max="2815" width="9.140625" style="1"/>
    <col min="2816" max="2816" width="33.5703125" style="1" customWidth="1"/>
    <col min="2817" max="2817" width="12.5703125" style="1" bestFit="1" customWidth="1"/>
    <col min="2818" max="2818" width="11.28515625" style="1" bestFit="1" customWidth="1"/>
    <col min="2819" max="2819" width="12.42578125" style="1" customWidth="1"/>
    <col min="2820" max="2820" width="16.42578125" style="1" customWidth="1"/>
    <col min="2821" max="2821" width="13.85546875" style="1" customWidth="1"/>
    <col min="2822" max="2822" width="15.7109375" style="1" customWidth="1"/>
    <col min="2823" max="2823" width="1.140625" style="1" customWidth="1"/>
    <col min="2824" max="2824" width="1.28515625" style="1" customWidth="1"/>
    <col min="2825" max="2825" width="15.28515625" style="1" customWidth="1"/>
    <col min="2826" max="2826" width="16" style="1" customWidth="1"/>
    <col min="2827" max="2827" width="15" style="1" customWidth="1"/>
    <col min="2828" max="2828" width="11.5703125" style="1" customWidth="1"/>
    <col min="2829" max="2829" width="13.5703125" style="1" customWidth="1"/>
    <col min="2830" max="2830" width="12.140625" style="1" customWidth="1"/>
    <col min="2831" max="2831" width="12.28515625" style="1" customWidth="1"/>
    <col min="2832" max="2832" width="12.42578125" style="1" customWidth="1"/>
    <col min="2833" max="3071" width="9.140625" style="1"/>
    <col min="3072" max="3072" width="33.5703125" style="1" customWidth="1"/>
    <col min="3073" max="3073" width="12.5703125" style="1" bestFit="1" customWidth="1"/>
    <col min="3074" max="3074" width="11.28515625" style="1" bestFit="1" customWidth="1"/>
    <col min="3075" max="3075" width="12.42578125" style="1" customWidth="1"/>
    <col min="3076" max="3076" width="16.42578125" style="1" customWidth="1"/>
    <col min="3077" max="3077" width="13.85546875" style="1" customWidth="1"/>
    <col min="3078" max="3078" width="15.7109375" style="1" customWidth="1"/>
    <col min="3079" max="3079" width="1.140625" style="1" customWidth="1"/>
    <col min="3080" max="3080" width="1.28515625" style="1" customWidth="1"/>
    <col min="3081" max="3081" width="15.28515625" style="1" customWidth="1"/>
    <col min="3082" max="3082" width="16" style="1" customWidth="1"/>
    <col min="3083" max="3083" width="15" style="1" customWidth="1"/>
    <col min="3084" max="3084" width="11.5703125" style="1" customWidth="1"/>
    <col min="3085" max="3085" width="13.5703125" style="1" customWidth="1"/>
    <col min="3086" max="3086" width="12.140625" style="1" customWidth="1"/>
    <col min="3087" max="3087" width="12.28515625" style="1" customWidth="1"/>
    <col min="3088" max="3088" width="12.42578125" style="1" customWidth="1"/>
    <col min="3089" max="3327" width="9.140625" style="1"/>
    <col min="3328" max="3328" width="33.5703125" style="1" customWidth="1"/>
    <col min="3329" max="3329" width="12.5703125" style="1" bestFit="1" customWidth="1"/>
    <col min="3330" max="3330" width="11.28515625" style="1" bestFit="1" customWidth="1"/>
    <col min="3331" max="3331" width="12.42578125" style="1" customWidth="1"/>
    <col min="3332" max="3332" width="16.42578125" style="1" customWidth="1"/>
    <col min="3333" max="3333" width="13.85546875" style="1" customWidth="1"/>
    <col min="3334" max="3334" width="15.7109375" style="1" customWidth="1"/>
    <col min="3335" max="3335" width="1.140625" style="1" customWidth="1"/>
    <col min="3336" max="3336" width="1.28515625" style="1" customWidth="1"/>
    <col min="3337" max="3337" width="15.28515625" style="1" customWidth="1"/>
    <col min="3338" max="3338" width="16" style="1" customWidth="1"/>
    <col min="3339" max="3339" width="15" style="1" customWidth="1"/>
    <col min="3340" max="3340" width="11.5703125" style="1" customWidth="1"/>
    <col min="3341" max="3341" width="13.5703125" style="1" customWidth="1"/>
    <col min="3342" max="3342" width="12.140625" style="1" customWidth="1"/>
    <col min="3343" max="3343" width="12.28515625" style="1" customWidth="1"/>
    <col min="3344" max="3344" width="12.42578125" style="1" customWidth="1"/>
    <col min="3345" max="3583" width="9.140625" style="1"/>
    <col min="3584" max="3584" width="33.5703125" style="1" customWidth="1"/>
    <col min="3585" max="3585" width="12.5703125" style="1" bestFit="1" customWidth="1"/>
    <col min="3586" max="3586" width="11.28515625" style="1" bestFit="1" customWidth="1"/>
    <col min="3587" max="3587" width="12.42578125" style="1" customWidth="1"/>
    <col min="3588" max="3588" width="16.42578125" style="1" customWidth="1"/>
    <col min="3589" max="3589" width="13.85546875" style="1" customWidth="1"/>
    <col min="3590" max="3590" width="15.7109375" style="1" customWidth="1"/>
    <col min="3591" max="3591" width="1.140625" style="1" customWidth="1"/>
    <col min="3592" max="3592" width="1.28515625" style="1" customWidth="1"/>
    <col min="3593" max="3593" width="15.28515625" style="1" customWidth="1"/>
    <col min="3594" max="3594" width="16" style="1" customWidth="1"/>
    <col min="3595" max="3595" width="15" style="1" customWidth="1"/>
    <col min="3596" max="3596" width="11.5703125" style="1" customWidth="1"/>
    <col min="3597" max="3597" width="13.5703125" style="1" customWidth="1"/>
    <col min="3598" max="3598" width="12.140625" style="1" customWidth="1"/>
    <col min="3599" max="3599" width="12.28515625" style="1" customWidth="1"/>
    <col min="3600" max="3600" width="12.42578125" style="1" customWidth="1"/>
    <col min="3601" max="3839" width="9.140625" style="1"/>
    <col min="3840" max="3840" width="33.5703125" style="1" customWidth="1"/>
    <col min="3841" max="3841" width="12.5703125" style="1" bestFit="1" customWidth="1"/>
    <col min="3842" max="3842" width="11.28515625" style="1" bestFit="1" customWidth="1"/>
    <col min="3843" max="3843" width="12.42578125" style="1" customWidth="1"/>
    <col min="3844" max="3844" width="16.42578125" style="1" customWidth="1"/>
    <col min="3845" max="3845" width="13.85546875" style="1" customWidth="1"/>
    <col min="3846" max="3846" width="15.7109375" style="1" customWidth="1"/>
    <col min="3847" max="3847" width="1.140625" style="1" customWidth="1"/>
    <col min="3848" max="3848" width="1.28515625" style="1" customWidth="1"/>
    <col min="3849" max="3849" width="15.28515625" style="1" customWidth="1"/>
    <col min="3850" max="3850" width="16" style="1" customWidth="1"/>
    <col min="3851" max="3851" width="15" style="1" customWidth="1"/>
    <col min="3852" max="3852" width="11.5703125" style="1" customWidth="1"/>
    <col min="3853" max="3853" width="13.5703125" style="1" customWidth="1"/>
    <col min="3854" max="3854" width="12.140625" style="1" customWidth="1"/>
    <col min="3855" max="3855" width="12.28515625" style="1" customWidth="1"/>
    <col min="3856" max="3856" width="12.42578125" style="1" customWidth="1"/>
    <col min="3857" max="4095" width="9.140625" style="1"/>
    <col min="4096" max="4096" width="33.5703125" style="1" customWidth="1"/>
    <col min="4097" max="4097" width="12.5703125" style="1" bestFit="1" customWidth="1"/>
    <col min="4098" max="4098" width="11.28515625" style="1" bestFit="1" customWidth="1"/>
    <col min="4099" max="4099" width="12.42578125" style="1" customWidth="1"/>
    <col min="4100" max="4100" width="16.42578125" style="1" customWidth="1"/>
    <col min="4101" max="4101" width="13.85546875" style="1" customWidth="1"/>
    <col min="4102" max="4102" width="15.7109375" style="1" customWidth="1"/>
    <col min="4103" max="4103" width="1.140625" style="1" customWidth="1"/>
    <col min="4104" max="4104" width="1.28515625" style="1" customWidth="1"/>
    <col min="4105" max="4105" width="15.28515625" style="1" customWidth="1"/>
    <col min="4106" max="4106" width="16" style="1" customWidth="1"/>
    <col min="4107" max="4107" width="15" style="1" customWidth="1"/>
    <col min="4108" max="4108" width="11.5703125" style="1" customWidth="1"/>
    <col min="4109" max="4109" width="13.5703125" style="1" customWidth="1"/>
    <col min="4110" max="4110" width="12.140625" style="1" customWidth="1"/>
    <col min="4111" max="4111" width="12.28515625" style="1" customWidth="1"/>
    <col min="4112" max="4112" width="12.42578125" style="1" customWidth="1"/>
    <col min="4113" max="4351" width="9.140625" style="1"/>
    <col min="4352" max="4352" width="33.5703125" style="1" customWidth="1"/>
    <col min="4353" max="4353" width="12.5703125" style="1" bestFit="1" customWidth="1"/>
    <col min="4354" max="4354" width="11.28515625" style="1" bestFit="1" customWidth="1"/>
    <col min="4355" max="4355" width="12.42578125" style="1" customWidth="1"/>
    <col min="4356" max="4356" width="16.42578125" style="1" customWidth="1"/>
    <col min="4357" max="4357" width="13.85546875" style="1" customWidth="1"/>
    <col min="4358" max="4358" width="15.7109375" style="1" customWidth="1"/>
    <col min="4359" max="4359" width="1.140625" style="1" customWidth="1"/>
    <col min="4360" max="4360" width="1.28515625" style="1" customWidth="1"/>
    <col min="4361" max="4361" width="15.28515625" style="1" customWidth="1"/>
    <col min="4362" max="4362" width="16" style="1" customWidth="1"/>
    <col min="4363" max="4363" width="15" style="1" customWidth="1"/>
    <col min="4364" max="4364" width="11.5703125" style="1" customWidth="1"/>
    <col min="4365" max="4365" width="13.5703125" style="1" customWidth="1"/>
    <col min="4366" max="4366" width="12.140625" style="1" customWidth="1"/>
    <col min="4367" max="4367" width="12.28515625" style="1" customWidth="1"/>
    <col min="4368" max="4368" width="12.42578125" style="1" customWidth="1"/>
    <col min="4369" max="4607" width="9.140625" style="1"/>
    <col min="4608" max="4608" width="33.5703125" style="1" customWidth="1"/>
    <col min="4609" max="4609" width="12.5703125" style="1" bestFit="1" customWidth="1"/>
    <col min="4610" max="4610" width="11.28515625" style="1" bestFit="1" customWidth="1"/>
    <col min="4611" max="4611" width="12.42578125" style="1" customWidth="1"/>
    <col min="4612" max="4612" width="16.42578125" style="1" customWidth="1"/>
    <col min="4613" max="4613" width="13.85546875" style="1" customWidth="1"/>
    <col min="4614" max="4614" width="15.7109375" style="1" customWidth="1"/>
    <col min="4615" max="4615" width="1.140625" style="1" customWidth="1"/>
    <col min="4616" max="4616" width="1.28515625" style="1" customWidth="1"/>
    <col min="4617" max="4617" width="15.28515625" style="1" customWidth="1"/>
    <col min="4618" max="4618" width="16" style="1" customWidth="1"/>
    <col min="4619" max="4619" width="15" style="1" customWidth="1"/>
    <col min="4620" max="4620" width="11.5703125" style="1" customWidth="1"/>
    <col min="4621" max="4621" width="13.5703125" style="1" customWidth="1"/>
    <col min="4622" max="4622" width="12.140625" style="1" customWidth="1"/>
    <col min="4623" max="4623" width="12.28515625" style="1" customWidth="1"/>
    <col min="4624" max="4624" width="12.42578125" style="1" customWidth="1"/>
    <col min="4625" max="4863" width="9.140625" style="1"/>
    <col min="4864" max="4864" width="33.5703125" style="1" customWidth="1"/>
    <col min="4865" max="4865" width="12.5703125" style="1" bestFit="1" customWidth="1"/>
    <col min="4866" max="4866" width="11.28515625" style="1" bestFit="1" customWidth="1"/>
    <col min="4867" max="4867" width="12.42578125" style="1" customWidth="1"/>
    <col min="4868" max="4868" width="16.42578125" style="1" customWidth="1"/>
    <col min="4869" max="4869" width="13.85546875" style="1" customWidth="1"/>
    <col min="4870" max="4870" width="15.7109375" style="1" customWidth="1"/>
    <col min="4871" max="4871" width="1.140625" style="1" customWidth="1"/>
    <col min="4872" max="4872" width="1.28515625" style="1" customWidth="1"/>
    <col min="4873" max="4873" width="15.28515625" style="1" customWidth="1"/>
    <col min="4874" max="4874" width="16" style="1" customWidth="1"/>
    <col min="4875" max="4875" width="15" style="1" customWidth="1"/>
    <col min="4876" max="4876" width="11.5703125" style="1" customWidth="1"/>
    <col min="4877" max="4877" width="13.5703125" style="1" customWidth="1"/>
    <col min="4878" max="4878" width="12.140625" style="1" customWidth="1"/>
    <col min="4879" max="4879" width="12.28515625" style="1" customWidth="1"/>
    <col min="4880" max="4880" width="12.42578125" style="1" customWidth="1"/>
    <col min="4881" max="5119" width="9.140625" style="1"/>
    <col min="5120" max="5120" width="33.5703125" style="1" customWidth="1"/>
    <col min="5121" max="5121" width="12.5703125" style="1" bestFit="1" customWidth="1"/>
    <col min="5122" max="5122" width="11.28515625" style="1" bestFit="1" customWidth="1"/>
    <col min="5123" max="5123" width="12.42578125" style="1" customWidth="1"/>
    <col min="5124" max="5124" width="16.42578125" style="1" customWidth="1"/>
    <col min="5125" max="5125" width="13.85546875" style="1" customWidth="1"/>
    <col min="5126" max="5126" width="15.7109375" style="1" customWidth="1"/>
    <col min="5127" max="5127" width="1.140625" style="1" customWidth="1"/>
    <col min="5128" max="5128" width="1.28515625" style="1" customWidth="1"/>
    <col min="5129" max="5129" width="15.28515625" style="1" customWidth="1"/>
    <col min="5130" max="5130" width="16" style="1" customWidth="1"/>
    <col min="5131" max="5131" width="15" style="1" customWidth="1"/>
    <col min="5132" max="5132" width="11.5703125" style="1" customWidth="1"/>
    <col min="5133" max="5133" width="13.5703125" style="1" customWidth="1"/>
    <col min="5134" max="5134" width="12.140625" style="1" customWidth="1"/>
    <col min="5135" max="5135" width="12.28515625" style="1" customWidth="1"/>
    <col min="5136" max="5136" width="12.42578125" style="1" customWidth="1"/>
    <col min="5137" max="5375" width="9.140625" style="1"/>
    <col min="5376" max="5376" width="33.5703125" style="1" customWidth="1"/>
    <col min="5377" max="5377" width="12.5703125" style="1" bestFit="1" customWidth="1"/>
    <col min="5378" max="5378" width="11.28515625" style="1" bestFit="1" customWidth="1"/>
    <col min="5379" max="5379" width="12.42578125" style="1" customWidth="1"/>
    <col min="5380" max="5380" width="16.42578125" style="1" customWidth="1"/>
    <col min="5381" max="5381" width="13.85546875" style="1" customWidth="1"/>
    <col min="5382" max="5382" width="15.7109375" style="1" customWidth="1"/>
    <col min="5383" max="5383" width="1.140625" style="1" customWidth="1"/>
    <col min="5384" max="5384" width="1.28515625" style="1" customWidth="1"/>
    <col min="5385" max="5385" width="15.28515625" style="1" customWidth="1"/>
    <col min="5386" max="5386" width="16" style="1" customWidth="1"/>
    <col min="5387" max="5387" width="15" style="1" customWidth="1"/>
    <col min="5388" max="5388" width="11.5703125" style="1" customWidth="1"/>
    <col min="5389" max="5389" width="13.5703125" style="1" customWidth="1"/>
    <col min="5390" max="5390" width="12.140625" style="1" customWidth="1"/>
    <col min="5391" max="5391" width="12.28515625" style="1" customWidth="1"/>
    <col min="5392" max="5392" width="12.42578125" style="1" customWidth="1"/>
    <col min="5393" max="5631" width="9.140625" style="1"/>
    <col min="5632" max="5632" width="33.5703125" style="1" customWidth="1"/>
    <col min="5633" max="5633" width="12.5703125" style="1" bestFit="1" customWidth="1"/>
    <col min="5634" max="5634" width="11.28515625" style="1" bestFit="1" customWidth="1"/>
    <col min="5635" max="5635" width="12.42578125" style="1" customWidth="1"/>
    <col min="5636" max="5636" width="16.42578125" style="1" customWidth="1"/>
    <col min="5637" max="5637" width="13.85546875" style="1" customWidth="1"/>
    <col min="5638" max="5638" width="15.7109375" style="1" customWidth="1"/>
    <col min="5639" max="5639" width="1.140625" style="1" customWidth="1"/>
    <col min="5640" max="5640" width="1.28515625" style="1" customWidth="1"/>
    <col min="5641" max="5641" width="15.28515625" style="1" customWidth="1"/>
    <col min="5642" max="5642" width="16" style="1" customWidth="1"/>
    <col min="5643" max="5643" width="15" style="1" customWidth="1"/>
    <col min="5644" max="5644" width="11.5703125" style="1" customWidth="1"/>
    <col min="5645" max="5645" width="13.5703125" style="1" customWidth="1"/>
    <col min="5646" max="5646" width="12.140625" style="1" customWidth="1"/>
    <col min="5647" max="5647" width="12.28515625" style="1" customWidth="1"/>
    <col min="5648" max="5648" width="12.42578125" style="1" customWidth="1"/>
    <col min="5649" max="5887" width="9.140625" style="1"/>
    <col min="5888" max="5888" width="33.5703125" style="1" customWidth="1"/>
    <col min="5889" max="5889" width="12.5703125" style="1" bestFit="1" customWidth="1"/>
    <col min="5890" max="5890" width="11.28515625" style="1" bestFit="1" customWidth="1"/>
    <col min="5891" max="5891" width="12.42578125" style="1" customWidth="1"/>
    <col min="5892" max="5892" width="16.42578125" style="1" customWidth="1"/>
    <col min="5893" max="5893" width="13.85546875" style="1" customWidth="1"/>
    <col min="5894" max="5894" width="15.7109375" style="1" customWidth="1"/>
    <col min="5895" max="5895" width="1.140625" style="1" customWidth="1"/>
    <col min="5896" max="5896" width="1.28515625" style="1" customWidth="1"/>
    <col min="5897" max="5897" width="15.28515625" style="1" customWidth="1"/>
    <col min="5898" max="5898" width="16" style="1" customWidth="1"/>
    <col min="5899" max="5899" width="15" style="1" customWidth="1"/>
    <col min="5900" max="5900" width="11.5703125" style="1" customWidth="1"/>
    <col min="5901" max="5901" width="13.5703125" style="1" customWidth="1"/>
    <col min="5902" max="5902" width="12.140625" style="1" customWidth="1"/>
    <col min="5903" max="5903" width="12.28515625" style="1" customWidth="1"/>
    <col min="5904" max="5904" width="12.42578125" style="1" customWidth="1"/>
    <col min="5905" max="6143" width="9.140625" style="1"/>
    <col min="6144" max="6144" width="33.5703125" style="1" customWidth="1"/>
    <col min="6145" max="6145" width="12.5703125" style="1" bestFit="1" customWidth="1"/>
    <col min="6146" max="6146" width="11.28515625" style="1" bestFit="1" customWidth="1"/>
    <col min="6147" max="6147" width="12.42578125" style="1" customWidth="1"/>
    <col min="6148" max="6148" width="16.42578125" style="1" customWidth="1"/>
    <col min="6149" max="6149" width="13.85546875" style="1" customWidth="1"/>
    <col min="6150" max="6150" width="15.7109375" style="1" customWidth="1"/>
    <col min="6151" max="6151" width="1.140625" style="1" customWidth="1"/>
    <col min="6152" max="6152" width="1.28515625" style="1" customWidth="1"/>
    <col min="6153" max="6153" width="15.28515625" style="1" customWidth="1"/>
    <col min="6154" max="6154" width="16" style="1" customWidth="1"/>
    <col min="6155" max="6155" width="15" style="1" customWidth="1"/>
    <col min="6156" max="6156" width="11.5703125" style="1" customWidth="1"/>
    <col min="6157" max="6157" width="13.5703125" style="1" customWidth="1"/>
    <col min="6158" max="6158" width="12.140625" style="1" customWidth="1"/>
    <col min="6159" max="6159" width="12.28515625" style="1" customWidth="1"/>
    <col min="6160" max="6160" width="12.42578125" style="1" customWidth="1"/>
    <col min="6161" max="6399" width="9.140625" style="1"/>
    <col min="6400" max="6400" width="33.5703125" style="1" customWidth="1"/>
    <col min="6401" max="6401" width="12.5703125" style="1" bestFit="1" customWidth="1"/>
    <col min="6402" max="6402" width="11.28515625" style="1" bestFit="1" customWidth="1"/>
    <col min="6403" max="6403" width="12.42578125" style="1" customWidth="1"/>
    <col min="6404" max="6404" width="16.42578125" style="1" customWidth="1"/>
    <col min="6405" max="6405" width="13.85546875" style="1" customWidth="1"/>
    <col min="6406" max="6406" width="15.7109375" style="1" customWidth="1"/>
    <col min="6407" max="6407" width="1.140625" style="1" customWidth="1"/>
    <col min="6408" max="6408" width="1.28515625" style="1" customWidth="1"/>
    <col min="6409" max="6409" width="15.28515625" style="1" customWidth="1"/>
    <col min="6410" max="6410" width="16" style="1" customWidth="1"/>
    <col min="6411" max="6411" width="15" style="1" customWidth="1"/>
    <col min="6412" max="6412" width="11.5703125" style="1" customWidth="1"/>
    <col min="6413" max="6413" width="13.5703125" style="1" customWidth="1"/>
    <col min="6414" max="6414" width="12.140625" style="1" customWidth="1"/>
    <col min="6415" max="6415" width="12.28515625" style="1" customWidth="1"/>
    <col min="6416" max="6416" width="12.42578125" style="1" customWidth="1"/>
    <col min="6417" max="6655" width="9.140625" style="1"/>
    <col min="6656" max="6656" width="33.5703125" style="1" customWidth="1"/>
    <col min="6657" max="6657" width="12.5703125" style="1" bestFit="1" customWidth="1"/>
    <col min="6658" max="6658" width="11.28515625" style="1" bestFit="1" customWidth="1"/>
    <col min="6659" max="6659" width="12.42578125" style="1" customWidth="1"/>
    <col min="6660" max="6660" width="16.42578125" style="1" customWidth="1"/>
    <col min="6661" max="6661" width="13.85546875" style="1" customWidth="1"/>
    <col min="6662" max="6662" width="15.7109375" style="1" customWidth="1"/>
    <col min="6663" max="6663" width="1.140625" style="1" customWidth="1"/>
    <col min="6664" max="6664" width="1.28515625" style="1" customWidth="1"/>
    <col min="6665" max="6665" width="15.28515625" style="1" customWidth="1"/>
    <col min="6666" max="6666" width="16" style="1" customWidth="1"/>
    <col min="6667" max="6667" width="15" style="1" customWidth="1"/>
    <col min="6668" max="6668" width="11.5703125" style="1" customWidth="1"/>
    <col min="6669" max="6669" width="13.5703125" style="1" customWidth="1"/>
    <col min="6670" max="6670" width="12.140625" style="1" customWidth="1"/>
    <col min="6671" max="6671" width="12.28515625" style="1" customWidth="1"/>
    <col min="6672" max="6672" width="12.42578125" style="1" customWidth="1"/>
    <col min="6673" max="6911" width="9.140625" style="1"/>
    <col min="6912" max="6912" width="33.5703125" style="1" customWidth="1"/>
    <col min="6913" max="6913" width="12.5703125" style="1" bestFit="1" customWidth="1"/>
    <col min="6914" max="6914" width="11.28515625" style="1" bestFit="1" customWidth="1"/>
    <col min="6915" max="6915" width="12.42578125" style="1" customWidth="1"/>
    <col min="6916" max="6916" width="16.42578125" style="1" customWidth="1"/>
    <col min="6917" max="6917" width="13.85546875" style="1" customWidth="1"/>
    <col min="6918" max="6918" width="15.7109375" style="1" customWidth="1"/>
    <col min="6919" max="6919" width="1.140625" style="1" customWidth="1"/>
    <col min="6920" max="6920" width="1.28515625" style="1" customWidth="1"/>
    <col min="6921" max="6921" width="15.28515625" style="1" customWidth="1"/>
    <col min="6922" max="6922" width="16" style="1" customWidth="1"/>
    <col min="6923" max="6923" width="15" style="1" customWidth="1"/>
    <col min="6924" max="6924" width="11.5703125" style="1" customWidth="1"/>
    <col min="6925" max="6925" width="13.5703125" style="1" customWidth="1"/>
    <col min="6926" max="6926" width="12.140625" style="1" customWidth="1"/>
    <col min="6927" max="6927" width="12.28515625" style="1" customWidth="1"/>
    <col min="6928" max="6928" width="12.42578125" style="1" customWidth="1"/>
    <col min="6929" max="7167" width="9.140625" style="1"/>
    <col min="7168" max="7168" width="33.5703125" style="1" customWidth="1"/>
    <col min="7169" max="7169" width="12.5703125" style="1" bestFit="1" customWidth="1"/>
    <col min="7170" max="7170" width="11.28515625" style="1" bestFit="1" customWidth="1"/>
    <col min="7171" max="7171" width="12.42578125" style="1" customWidth="1"/>
    <col min="7172" max="7172" width="16.42578125" style="1" customWidth="1"/>
    <col min="7173" max="7173" width="13.85546875" style="1" customWidth="1"/>
    <col min="7174" max="7174" width="15.7109375" style="1" customWidth="1"/>
    <col min="7175" max="7175" width="1.140625" style="1" customWidth="1"/>
    <col min="7176" max="7176" width="1.28515625" style="1" customWidth="1"/>
    <col min="7177" max="7177" width="15.28515625" style="1" customWidth="1"/>
    <col min="7178" max="7178" width="16" style="1" customWidth="1"/>
    <col min="7179" max="7179" width="15" style="1" customWidth="1"/>
    <col min="7180" max="7180" width="11.5703125" style="1" customWidth="1"/>
    <col min="7181" max="7181" width="13.5703125" style="1" customWidth="1"/>
    <col min="7182" max="7182" width="12.140625" style="1" customWidth="1"/>
    <col min="7183" max="7183" width="12.28515625" style="1" customWidth="1"/>
    <col min="7184" max="7184" width="12.42578125" style="1" customWidth="1"/>
    <col min="7185" max="7423" width="9.140625" style="1"/>
    <col min="7424" max="7424" width="33.5703125" style="1" customWidth="1"/>
    <col min="7425" max="7425" width="12.5703125" style="1" bestFit="1" customWidth="1"/>
    <col min="7426" max="7426" width="11.28515625" style="1" bestFit="1" customWidth="1"/>
    <col min="7427" max="7427" width="12.42578125" style="1" customWidth="1"/>
    <col min="7428" max="7428" width="16.42578125" style="1" customWidth="1"/>
    <col min="7429" max="7429" width="13.85546875" style="1" customWidth="1"/>
    <col min="7430" max="7430" width="15.7109375" style="1" customWidth="1"/>
    <col min="7431" max="7431" width="1.140625" style="1" customWidth="1"/>
    <col min="7432" max="7432" width="1.28515625" style="1" customWidth="1"/>
    <col min="7433" max="7433" width="15.28515625" style="1" customWidth="1"/>
    <col min="7434" max="7434" width="16" style="1" customWidth="1"/>
    <col min="7435" max="7435" width="15" style="1" customWidth="1"/>
    <col min="7436" max="7436" width="11.5703125" style="1" customWidth="1"/>
    <col min="7437" max="7437" width="13.5703125" style="1" customWidth="1"/>
    <col min="7438" max="7438" width="12.140625" style="1" customWidth="1"/>
    <col min="7439" max="7439" width="12.28515625" style="1" customWidth="1"/>
    <col min="7440" max="7440" width="12.42578125" style="1" customWidth="1"/>
    <col min="7441" max="7679" width="9.140625" style="1"/>
    <col min="7680" max="7680" width="33.5703125" style="1" customWidth="1"/>
    <col min="7681" max="7681" width="12.5703125" style="1" bestFit="1" customWidth="1"/>
    <col min="7682" max="7682" width="11.28515625" style="1" bestFit="1" customWidth="1"/>
    <col min="7683" max="7683" width="12.42578125" style="1" customWidth="1"/>
    <col min="7684" max="7684" width="16.42578125" style="1" customWidth="1"/>
    <col min="7685" max="7685" width="13.85546875" style="1" customWidth="1"/>
    <col min="7686" max="7686" width="15.7109375" style="1" customWidth="1"/>
    <col min="7687" max="7687" width="1.140625" style="1" customWidth="1"/>
    <col min="7688" max="7688" width="1.28515625" style="1" customWidth="1"/>
    <col min="7689" max="7689" width="15.28515625" style="1" customWidth="1"/>
    <col min="7690" max="7690" width="16" style="1" customWidth="1"/>
    <col min="7691" max="7691" width="15" style="1" customWidth="1"/>
    <col min="7692" max="7692" width="11.5703125" style="1" customWidth="1"/>
    <col min="7693" max="7693" width="13.5703125" style="1" customWidth="1"/>
    <col min="7694" max="7694" width="12.140625" style="1" customWidth="1"/>
    <col min="7695" max="7695" width="12.28515625" style="1" customWidth="1"/>
    <col min="7696" max="7696" width="12.42578125" style="1" customWidth="1"/>
    <col min="7697" max="7935" width="9.140625" style="1"/>
    <col min="7936" max="7936" width="33.5703125" style="1" customWidth="1"/>
    <col min="7937" max="7937" width="12.5703125" style="1" bestFit="1" customWidth="1"/>
    <col min="7938" max="7938" width="11.28515625" style="1" bestFit="1" customWidth="1"/>
    <col min="7939" max="7939" width="12.42578125" style="1" customWidth="1"/>
    <col min="7940" max="7940" width="16.42578125" style="1" customWidth="1"/>
    <col min="7941" max="7941" width="13.85546875" style="1" customWidth="1"/>
    <col min="7942" max="7942" width="15.7109375" style="1" customWidth="1"/>
    <col min="7943" max="7943" width="1.140625" style="1" customWidth="1"/>
    <col min="7944" max="7944" width="1.28515625" style="1" customWidth="1"/>
    <col min="7945" max="7945" width="15.28515625" style="1" customWidth="1"/>
    <col min="7946" max="7946" width="16" style="1" customWidth="1"/>
    <col min="7947" max="7947" width="15" style="1" customWidth="1"/>
    <col min="7948" max="7948" width="11.5703125" style="1" customWidth="1"/>
    <col min="7949" max="7949" width="13.5703125" style="1" customWidth="1"/>
    <col min="7950" max="7950" width="12.140625" style="1" customWidth="1"/>
    <col min="7951" max="7951" width="12.28515625" style="1" customWidth="1"/>
    <col min="7952" max="7952" width="12.42578125" style="1" customWidth="1"/>
    <col min="7953" max="8191" width="9.140625" style="1"/>
    <col min="8192" max="8192" width="33.5703125" style="1" customWidth="1"/>
    <col min="8193" max="8193" width="12.5703125" style="1" bestFit="1" customWidth="1"/>
    <col min="8194" max="8194" width="11.28515625" style="1" bestFit="1" customWidth="1"/>
    <col min="8195" max="8195" width="12.42578125" style="1" customWidth="1"/>
    <col min="8196" max="8196" width="16.42578125" style="1" customWidth="1"/>
    <col min="8197" max="8197" width="13.85546875" style="1" customWidth="1"/>
    <col min="8198" max="8198" width="15.7109375" style="1" customWidth="1"/>
    <col min="8199" max="8199" width="1.140625" style="1" customWidth="1"/>
    <col min="8200" max="8200" width="1.28515625" style="1" customWidth="1"/>
    <col min="8201" max="8201" width="15.28515625" style="1" customWidth="1"/>
    <col min="8202" max="8202" width="16" style="1" customWidth="1"/>
    <col min="8203" max="8203" width="15" style="1" customWidth="1"/>
    <col min="8204" max="8204" width="11.5703125" style="1" customWidth="1"/>
    <col min="8205" max="8205" width="13.5703125" style="1" customWidth="1"/>
    <col min="8206" max="8206" width="12.140625" style="1" customWidth="1"/>
    <col min="8207" max="8207" width="12.28515625" style="1" customWidth="1"/>
    <col min="8208" max="8208" width="12.42578125" style="1" customWidth="1"/>
    <col min="8209" max="8447" width="9.140625" style="1"/>
    <col min="8448" max="8448" width="33.5703125" style="1" customWidth="1"/>
    <col min="8449" max="8449" width="12.5703125" style="1" bestFit="1" customWidth="1"/>
    <col min="8450" max="8450" width="11.28515625" style="1" bestFit="1" customWidth="1"/>
    <col min="8451" max="8451" width="12.42578125" style="1" customWidth="1"/>
    <col min="8452" max="8452" width="16.42578125" style="1" customWidth="1"/>
    <col min="8453" max="8453" width="13.85546875" style="1" customWidth="1"/>
    <col min="8454" max="8454" width="15.7109375" style="1" customWidth="1"/>
    <col min="8455" max="8455" width="1.140625" style="1" customWidth="1"/>
    <col min="8456" max="8456" width="1.28515625" style="1" customWidth="1"/>
    <col min="8457" max="8457" width="15.28515625" style="1" customWidth="1"/>
    <col min="8458" max="8458" width="16" style="1" customWidth="1"/>
    <col min="8459" max="8459" width="15" style="1" customWidth="1"/>
    <col min="8460" max="8460" width="11.5703125" style="1" customWidth="1"/>
    <col min="8461" max="8461" width="13.5703125" style="1" customWidth="1"/>
    <col min="8462" max="8462" width="12.140625" style="1" customWidth="1"/>
    <col min="8463" max="8463" width="12.28515625" style="1" customWidth="1"/>
    <col min="8464" max="8464" width="12.42578125" style="1" customWidth="1"/>
    <col min="8465" max="8703" width="9.140625" style="1"/>
    <col min="8704" max="8704" width="33.5703125" style="1" customWidth="1"/>
    <col min="8705" max="8705" width="12.5703125" style="1" bestFit="1" customWidth="1"/>
    <col min="8706" max="8706" width="11.28515625" style="1" bestFit="1" customWidth="1"/>
    <col min="8707" max="8707" width="12.42578125" style="1" customWidth="1"/>
    <col min="8708" max="8708" width="16.42578125" style="1" customWidth="1"/>
    <col min="8709" max="8709" width="13.85546875" style="1" customWidth="1"/>
    <col min="8710" max="8710" width="15.7109375" style="1" customWidth="1"/>
    <col min="8711" max="8711" width="1.140625" style="1" customWidth="1"/>
    <col min="8712" max="8712" width="1.28515625" style="1" customWidth="1"/>
    <col min="8713" max="8713" width="15.28515625" style="1" customWidth="1"/>
    <col min="8714" max="8714" width="16" style="1" customWidth="1"/>
    <col min="8715" max="8715" width="15" style="1" customWidth="1"/>
    <col min="8716" max="8716" width="11.5703125" style="1" customWidth="1"/>
    <col min="8717" max="8717" width="13.5703125" style="1" customWidth="1"/>
    <col min="8718" max="8718" width="12.140625" style="1" customWidth="1"/>
    <col min="8719" max="8719" width="12.28515625" style="1" customWidth="1"/>
    <col min="8720" max="8720" width="12.42578125" style="1" customWidth="1"/>
    <col min="8721" max="8959" width="9.140625" style="1"/>
    <col min="8960" max="8960" width="33.5703125" style="1" customWidth="1"/>
    <col min="8961" max="8961" width="12.5703125" style="1" bestFit="1" customWidth="1"/>
    <col min="8962" max="8962" width="11.28515625" style="1" bestFit="1" customWidth="1"/>
    <col min="8963" max="8963" width="12.42578125" style="1" customWidth="1"/>
    <col min="8964" max="8964" width="16.42578125" style="1" customWidth="1"/>
    <col min="8965" max="8965" width="13.85546875" style="1" customWidth="1"/>
    <col min="8966" max="8966" width="15.7109375" style="1" customWidth="1"/>
    <col min="8967" max="8967" width="1.140625" style="1" customWidth="1"/>
    <col min="8968" max="8968" width="1.28515625" style="1" customWidth="1"/>
    <col min="8969" max="8969" width="15.28515625" style="1" customWidth="1"/>
    <col min="8970" max="8970" width="16" style="1" customWidth="1"/>
    <col min="8971" max="8971" width="15" style="1" customWidth="1"/>
    <col min="8972" max="8972" width="11.5703125" style="1" customWidth="1"/>
    <col min="8973" max="8973" width="13.5703125" style="1" customWidth="1"/>
    <col min="8974" max="8974" width="12.140625" style="1" customWidth="1"/>
    <col min="8975" max="8975" width="12.28515625" style="1" customWidth="1"/>
    <col min="8976" max="8976" width="12.42578125" style="1" customWidth="1"/>
    <col min="8977" max="9215" width="9.140625" style="1"/>
    <col min="9216" max="9216" width="33.5703125" style="1" customWidth="1"/>
    <col min="9217" max="9217" width="12.5703125" style="1" bestFit="1" customWidth="1"/>
    <col min="9218" max="9218" width="11.28515625" style="1" bestFit="1" customWidth="1"/>
    <col min="9219" max="9219" width="12.42578125" style="1" customWidth="1"/>
    <col min="9220" max="9220" width="16.42578125" style="1" customWidth="1"/>
    <col min="9221" max="9221" width="13.85546875" style="1" customWidth="1"/>
    <col min="9222" max="9222" width="15.7109375" style="1" customWidth="1"/>
    <col min="9223" max="9223" width="1.140625" style="1" customWidth="1"/>
    <col min="9224" max="9224" width="1.28515625" style="1" customWidth="1"/>
    <col min="9225" max="9225" width="15.28515625" style="1" customWidth="1"/>
    <col min="9226" max="9226" width="16" style="1" customWidth="1"/>
    <col min="9227" max="9227" width="15" style="1" customWidth="1"/>
    <col min="9228" max="9228" width="11.5703125" style="1" customWidth="1"/>
    <col min="9229" max="9229" width="13.5703125" style="1" customWidth="1"/>
    <col min="9230" max="9230" width="12.140625" style="1" customWidth="1"/>
    <col min="9231" max="9231" width="12.28515625" style="1" customWidth="1"/>
    <col min="9232" max="9232" width="12.42578125" style="1" customWidth="1"/>
    <col min="9233" max="9471" width="9.140625" style="1"/>
    <col min="9472" max="9472" width="33.5703125" style="1" customWidth="1"/>
    <col min="9473" max="9473" width="12.5703125" style="1" bestFit="1" customWidth="1"/>
    <col min="9474" max="9474" width="11.28515625" style="1" bestFit="1" customWidth="1"/>
    <col min="9475" max="9475" width="12.42578125" style="1" customWidth="1"/>
    <col min="9476" max="9476" width="16.42578125" style="1" customWidth="1"/>
    <col min="9477" max="9477" width="13.85546875" style="1" customWidth="1"/>
    <col min="9478" max="9478" width="15.7109375" style="1" customWidth="1"/>
    <col min="9479" max="9479" width="1.140625" style="1" customWidth="1"/>
    <col min="9480" max="9480" width="1.28515625" style="1" customWidth="1"/>
    <col min="9481" max="9481" width="15.28515625" style="1" customWidth="1"/>
    <col min="9482" max="9482" width="16" style="1" customWidth="1"/>
    <col min="9483" max="9483" width="15" style="1" customWidth="1"/>
    <col min="9484" max="9484" width="11.5703125" style="1" customWidth="1"/>
    <col min="9485" max="9485" width="13.5703125" style="1" customWidth="1"/>
    <col min="9486" max="9486" width="12.140625" style="1" customWidth="1"/>
    <col min="9487" max="9487" width="12.28515625" style="1" customWidth="1"/>
    <col min="9488" max="9488" width="12.42578125" style="1" customWidth="1"/>
    <col min="9489" max="9727" width="9.140625" style="1"/>
    <col min="9728" max="9728" width="33.5703125" style="1" customWidth="1"/>
    <col min="9729" max="9729" width="12.5703125" style="1" bestFit="1" customWidth="1"/>
    <col min="9730" max="9730" width="11.28515625" style="1" bestFit="1" customWidth="1"/>
    <col min="9731" max="9731" width="12.42578125" style="1" customWidth="1"/>
    <col min="9732" max="9732" width="16.42578125" style="1" customWidth="1"/>
    <col min="9733" max="9733" width="13.85546875" style="1" customWidth="1"/>
    <col min="9734" max="9734" width="15.7109375" style="1" customWidth="1"/>
    <col min="9735" max="9735" width="1.140625" style="1" customWidth="1"/>
    <col min="9736" max="9736" width="1.28515625" style="1" customWidth="1"/>
    <col min="9737" max="9737" width="15.28515625" style="1" customWidth="1"/>
    <col min="9738" max="9738" width="16" style="1" customWidth="1"/>
    <col min="9739" max="9739" width="15" style="1" customWidth="1"/>
    <col min="9740" max="9740" width="11.5703125" style="1" customWidth="1"/>
    <col min="9741" max="9741" width="13.5703125" style="1" customWidth="1"/>
    <col min="9742" max="9742" width="12.140625" style="1" customWidth="1"/>
    <col min="9743" max="9743" width="12.28515625" style="1" customWidth="1"/>
    <col min="9744" max="9744" width="12.42578125" style="1" customWidth="1"/>
    <col min="9745" max="9983" width="9.140625" style="1"/>
    <col min="9984" max="9984" width="33.5703125" style="1" customWidth="1"/>
    <col min="9985" max="9985" width="12.5703125" style="1" bestFit="1" customWidth="1"/>
    <col min="9986" max="9986" width="11.28515625" style="1" bestFit="1" customWidth="1"/>
    <col min="9987" max="9987" width="12.42578125" style="1" customWidth="1"/>
    <col min="9988" max="9988" width="16.42578125" style="1" customWidth="1"/>
    <col min="9989" max="9989" width="13.85546875" style="1" customWidth="1"/>
    <col min="9990" max="9990" width="15.7109375" style="1" customWidth="1"/>
    <col min="9991" max="9991" width="1.140625" style="1" customWidth="1"/>
    <col min="9992" max="9992" width="1.28515625" style="1" customWidth="1"/>
    <col min="9993" max="9993" width="15.28515625" style="1" customWidth="1"/>
    <col min="9994" max="9994" width="16" style="1" customWidth="1"/>
    <col min="9995" max="9995" width="15" style="1" customWidth="1"/>
    <col min="9996" max="9996" width="11.5703125" style="1" customWidth="1"/>
    <col min="9997" max="9997" width="13.5703125" style="1" customWidth="1"/>
    <col min="9998" max="9998" width="12.140625" style="1" customWidth="1"/>
    <col min="9999" max="9999" width="12.28515625" style="1" customWidth="1"/>
    <col min="10000" max="10000" width="12.42578125" style="1" customWidth="1"/>
    <col min="10001" max="10239" width="9.140625" style="1"/>
    <col min="10240" max="10240" width="33.5703125" style="1" customWidth="1"/>
    <col min="10241" max="10241" width="12.5703125" style="1" bestFit="1" customWidth="1"/>
    <col min="10242" max="10242" width="11.28515625" style="1" bestFit="1" customWidth="1"/>
    <col min="10243" max="10243" width="12.42578125" style="1" customWidth="1"/>
    <col min="10244" max="10244" width="16.42578125" style="1" customWidth="1"/>
    <col min="10245" max="10245" width="13.85546875" style="1" customWidth="1"/>
    <col min="10246" max="10246" width="15.7109375" style="1" customWidth="1"/>
    <col min="10247" max="10247" width="1.140625" style="1" customWidth="1"/>
    <col min="10248" max="10248" width="1.28515625" style="1" customWidth="1"/>
    <col min="10249" max="10249" width="15.28515625" style="1" customWidth="1"/>
    <col min="10250" max="10250" width="16" style="1" customWidth="1"/>
    <col min="10251" max="10251" width="15" style="1" customWidth="1"/>
    <col min="10252" max="10252" width="11.5703125" style="1" customWidth="1"/>
    <col min="10253" max="10253" width="13.5703125" style="1" customWidth="1"/>
    <col min="10254" max="10254" width="12.140625" style="1" customWidth="1"/>
    <col min="10255" max="10255" width="12.28515625" style="1" customWidth="1"/>
    <col min="10256" max="10256" width="12.42578125" style="1" customWidth="1"/>
    <col min="10257" max="10495" width="9.140625" style="1"/>
    <col min="10496" max="10496" width="33.5703125" style="1" customWidth="1"/>
    <col min="10497" max="10497" width="12.5703125" style="1" bestFit="1" customWidth="1"/>
    <col min="10498" max="10498" width="11.28515625" style="1" bestFit="1" customWidth="1"/>
    <col min="10499" max="10499" width="12.42578125" style="1" customWidth="1"/>
    <col min="10500" max="10500" width="16.42578125" style="1" customWidth="1"/>
    <col min="10501" max="10501" width="13.85546875" style="1" customWidth="1"/>
    <col min="10502" max="10502" width="15.7109375" style="1" customWidth="1"/>
    <col min="10503" max="10503" width="1.140625" style="1" customWidth="1"/>
    <col min="10504" max="10504" width="1.28515625" style="1" customWidth="1"/>
    <col min="10505" max="10505" width="15.28515625" style="1" customWidth="1"/>
    <col min="10506" max="10506" width="16" style="1" customWidth="1"/>
    <col min="10507" max="10507" width="15" style="1" customWidth="1"/>
    <col min="10508" max="10508" width="11.5703125" style="1" customWidth="1"/>
    <col min="10509" max="10509" width="13.5703125" style="1" customWidth="1"/>
    <col min="10510" max="10510" width="12.140625" style="1" customWidth="1"/>
    <col min="10511" max="10511" width="12.28515625" style="1" customWidth="1"/>
    <col min="10512" max="10512" width="12.42578125" style="1" customWidth="1"/>
    <col min="10513" max="10751" width="9.140625" style="1"/>
    <col min="10752" max="10752" width="33.5703125" style="1" customWidth="1"/>
    <col min="10753" max="10753" width="12.5703125" style="1" bestFit="1" customWidth="1"/>
    <col min="10754" max="10754" width="11.28515625" style="1" bestFit="1" customWidth="1"/>
    <col min="10755" max="10755" width="12.42578125" style="1" customWidth="1"/>
    <col min="10756" max="10756" width="16.42578125" style="1" customWidth="1"/>
    <col min="10757" max="10757" width="13.85546875" style="1" customWidth="1"/>
    <col min="10758" max="10758" width="15.7109375" style="1" customWidth="1"/>
    <col min="10759" max="10759" width="1.140625" style="1" customWidth="1"/>
    <col min="10760" max="10760" width="1.28515625" style="1" customWidth="1"/>
    <col min="10761" max="10761" width="15.28515625" style="1" customWidth="1"/>
    <col min="10762" max="10762" width="16" style="1" customWidth="1"/>
    <col min="10763" max="10763" width="15" style="1" customWidth="1"/>
    <col min="10764" max="10764" width="11.5703125" style="1" customWidth="1"/>
    <col min="10765" max="10765" width="13.5703125" style="1" customWidth="1"/>
    <col min="10766" max="10766" width="12.140625" style="1" customWidth="1"/>
    <col min="10767" max="10767" width="12.28515625" style="1" customWidth="1"/>
    <col min="10768" max="10768" width="12.42578125" style="1" customWidth="1"/>
    <col min="10769" max="11007" width="9.140625" style="1"/>
    <col min="11008" max="11008" width="33.5703125" style="1" customWidth="1"/>
    <col min="11009" max="11009" width="12.5703125" style="1" bestFit="1" customWidth="1"/>
    <col min="11010" max="11010" width="11.28515625" style="1" bestFit="1" customWidth="1"/>
    <col min="11011" max="11011" width="12.42578125" style="1" customWidth="1"/>
    <col min="11012" max="11012" width="16.42578125" style="1" customWidth="1"/>
    <col min="11013" max="11013" width="13.85546875" style="1" customWidth="1"/>
    <col min="11014" max="11014" width="15.7109375" style="1" customWidth="1"/>
    <col min="11015" max="11015" width="1.140625" style="1" customWidth="1"/>
    <col min="11016" max="11016" width="1.28515625" style="1" customWidth="1"/>
    <col min="11017" max="11017" width="15.28515625" style="1" customWidth="1"/>
    <col min="11018" max="11018" width="16" style="1" customWidth="1"/>
    <col min="11019" max="11019" width="15" style="1" customWidth="1"/>
    <col min="11020" max="11020" width="11.5703125" style="1" customWidth="1"/>
    <col min="11021" max="11021" width="13.5703125" style="1" customWidth="1"/>
    <col min="11022" max="11022" width="12.140625" style="1" customWidth="1"/>
    <col min="11023" max="11023" width="12.28515625" style="1" customWidth="1"/>
    <col min="11024" max="11024" width="12.42578125" style="1" customWidth="1"/>
    <col min="11025" max="11263" width="9.140625" style="1"/>
    <col min="11264" max="11264" width="33.5703125" style="1" customWidth="1"/>
    <col min="11265" max="11265" width="12.5703125" style="1" bestFit="1" customWidth="1"/>
    <col min="11266" max="11266" width="11.28515625" style="1" bestFit="1" customWidth="1"/>
    <col min="11267" max="11267" width="12.42578125" style="1" customWidth="1"/>
    <col min="11268" max="11268" width="16.42578125" style="1" customWidth="1"/>
    <col min="11269" max="11269" width="13.85546875" style="1" customWidth="1"/>
    <col min="11270" max="11270" width="15.7109375" style="1" customWidth="1"/>
    <col min="11271" max="11271" width="1.140625" style="1" customWidth="1"/>
    <col min="11272" max="11272" width="1.28515625" style="1" customWidth="1"/>
    <col min="11273" max="11273" width="15.28515625" style="1" customWidth="1"/>
    <col min="11274" max="11274" width="16" style="1" customWidth="1"/>
    <col min="11275" max="11275" width="15" style="1" customWidth="1"/>
    <col min="11276" max="11276" width="11.5703125" style="1" customWidth="1"/>
    <col min="11277" max="11277" width="13.5703125" style="1" customWidth="1"/>
    <col min="11278" max="11278" width="12.140625" style="1" customWidth="1"/>
    <col min="11279" max="11279" width="12.28515625" style="1" customWidth="1"/>
    <col min="11280" max="11280" width="12.42578125" style="1" customWidth="1"/>
    <col min="11281" max="11519" width="9.140625" style="1"/>
    <col min="11520" max="11520" width="33.5703125" style="1" customWidth="1"/>
    <col min="11521" max="11521" width="12.5703125" style="1" bestFit="1" customWidth="1"/>
    <col min="11522" max="11522" width="11.28515625" style="1" bestFit="1" customWidth="1"/>
    <col min="11523" max="11523" width="12.42578125" style="1" customWidth="1"/>
    <col min="11524" max="11524" width="16.42578125" style="1" customWidth="1"/>
    <col min="11525" max="11525" width="13.85546875" style="1" customWidth="1"/>
    <col min="11526" max="11526" width="15.7109375" style="1" customWidth="1"/>
    <col min="11527" max="11527" width="1.140625" style="1" customWidth="1"/>
    <col min="11528" max="11528" width="1.28515625" style="1" customWidth="1"/>
    <col min="11529" max="11529" width="15.28515625" style="1" customWidth="1"/>
    <col min="11530" max="11530" width="16" style="1" customWidth="1"/>
    <col min="11531" max="11531" width="15" style="1" customWidth="1"/>
    <col min="11532" max="11532" width="11.5703125" style="1" customWidth="1"/>
    <col min="11533" max="11533" width="13.5703125" style="1" customWidth="1"/>
    <col min="11534" max="11534" width="12.140625" style="1" customWidth="1"/>
    <col min="11535" max="11535" width="12.28515625" style="1" customWidth="1"/>
    <col min="11536" max="11536" width="12.42578125" style="1" customWidth="1"/>
    <col min="11537" max="11775" width="9.140625" style="1"/>
    <col min="11776" max="11776" width="33.5703125" style="1" customWidth="1"/>
    <col min="11777" max="11777" width="12.5703125" style="1" bestFit="1" customWidth="1"/>
    <col min="11778" max="11778" width="11.28515625" style="1" bestFit="1" customWidth="1"/>
    <col min="11779" max="11779" width="12.42578125" style="1" customWidth="1"/>
    <col min="11780" max="11780" width="16.42578125" style="1" customWidth="1"/>
    <col min="11781" max="11781" width="13.85546875" style="1" customWidth="1"/>
    <col min="11782" max="11782" width="15.7109375" style="1" customWidth="1"/>
    <col min="11783" max="11783" width="1.140625" style="1" customWidth="1"/>
    <col min="11784" max="11784" width="1.28515625" style="1" customWidth="1"/>
    <col min="11785" max="11785" width="15.28515625" style="1" customWidth="1"/>
    <col min="11786" max="11786" width="16" style="1" customWidth="1"/>
    <col min="11787" max="11787" width="15" style="1" customWidth="1"/>
    <col min="11788" max="11788" width="11.5703125" style="1" customWidth="1"/>
    <col min="11789" max="11789" width="13.5703125" style="1" customWidth="1"/>
    <col min="11790" max="11790" width="12.140625" style="1" customWidth="1"/>
    <col min="11791" max="11791" width="12.28515625" style="1" customWidth="1"/>
    <col min="11792" max="11792" width="12.42578125" style="1" customWidth="1"/>
    <col min="11793" max="12031" width="9.140625" style="1"/>
    <col min="12032" max="12032" width="33.5703125" style="1" customWidth="1"/>
    <col min="12033" max="12033" width="12.5703125" style="1" bestFit="1" customWidth="1"/>
    <col min="12034" max="12034" width="11.28515625" style="1" bestFit="1" customWidth="1"/>
    <col min="12035" max="12035" width="12.42578125" style="1" customWidth="1"/>
    <col min="12036" max="12036" width="16.42578125" style="1" customWidth="1"/>
    <col min="12037" max="12037" width="13.85546875" style="1" customWidth="1"/>
    <col min="12038" max="12038" width="15.7109375" style="1" customWidth="1"/>
    <col min="12039" max="12039" width="1.140625" style="1" customWidth="1"/>
    <col min="12040" max="12040" width="1.28515625" style="1" customWidth="1"/>
    <col min="12041" max="12041" width="15.28515625" style="1" customWidth="1"/>
    <col min="12042" max="12042" width="16" style="1" customWidth="1"/>
    <col min="12043" max="12043" width="15" style="1" customWidth="1"/>
    <col min="12044" max="12044" width="11.5703125" style="1" customWidth="1"/>
    <col min="12045" max="12045" width="13.5703125" style="1" customWidth="1"/>
    <col min="12046" max="12046" width="12.140625" style="1" customWidth="1"/>
    <col min="12047" max="12047" width="12.28515625" style="1" customWidth="1"/>
    <col min="12048" max="12048" width="12.42578125" style="1" customWidth="1"/>
    <col min="12049" max="12287" width="9.140625" style="1"/>
    <col min="12288" max="12288" width="33.5703125" style="1" customWidth="1"/>
    <col min="12289" max="12289" width="12.5703125" style="1" bestFit="1" customWidth="1"/>
    <col min="12290" max="12290" width="11.28515625" style="1" bestFit="1" customWidth="1"/>
    <col min="12291" max="12291" width="12.42578125" style="1" customWidth="1"/>
    <col min="12292" max="12292" width="16.42578125" style="1" customWidth="1"/>
    <col min="12293" max="12293" width="13.85546875" style="1" customWidth="1"/>
    <col min="12294" max="12294" width="15.7109375" style="1" customWidth="1"/>
    <col min="12295" max="12295" width="1.140625" style="1" customWidth="1"/>
    <col min="12296" max="12296" width="1.28515625" style="1" customWidth="1"/>
    <col min="12297" max="12297" width="15.28515625" style="1" customWidth="1"/>
    <col min="12298" max="12298" width="16" style="1" customWidth="1"/>
    <col min="12299" max="12299" width="15" style="1" customWidth="1"/>
    <col min="12300" max="12300" width="11.5703125" style="1" customWidth="1"/>
    <col min="12301" max="12301" width="13.5703125" style="1" customWidth="1"/>
    <col min="12302" max="12302" width="12.140625" style="1" customWidth="1"/>
    <col min="12303" max="12303" width="12.28515625" style="1" customWidth="1"/>
    <col min="12304" max="12304" width="12.42578125" style="1" customWidth="1"/>
    <col min="12305" max="12543" width="9.140625" style="1"/>
    <col min="12544" max="12544" width="33.5703125" style="1" customWidth="1"/>
    <col min="12545" max="12545" width="12.5703125" style="1" bestFit="1" customWidth="1"/>
    <col min="12546" max="12546" width="11.28515625" style="1" bestFit="1" customWidth="1"/>
    <col min="12547" max="12547" width="12.42578125" style="1" customWidth="1"/>
    <col min="12548" max="12548" width="16.42578125" style="1" customWidth="1"/>
    <col min="12549" max="12549" width="13.85546875" style="1" customWidth="1"/>
    <col min="12550" max="12550" width="15.7109375" style="1" customWidth="1"/>
    <col min="12551" max="12551" width="1.140625" style="1" customWidth="1"/>
    <col min="12552" max="12552" width="1.28515625" style="1" customWidth="1"/>
    <col min="12553" max="12553" width="15.28515625" style="1" customWidth="1"/>
    <col min="12554" max="12554" width="16" style="1" customWidth="1"/>
    <col min="12555" max="12555" width="15" style="1" customWidth="1"/>
    <col min="12556" max="12556" width="11.5703125" style="1" customWidth="1"/>
    <col min="12557" max="12557" width="13.5703125" style="1" customWidth="1"/>
    <col min="12558" max="12558" width="12.140625" style="1" customWidth="1"/>
    <col min="12559" max="12559" width="12.28515625" style="1" customWidth="1"/>
    <col min="12560" max="12560" width="12.42578125" style="1" customWidth="1"/>
    <col min="12561" max="12799" width="9.140625" style="1"/>
    <col min="12800" max="12800" width="33.5703125" style="1" customWidth="1"/>
    <col min="12801" max="12801" width="12.5703125" style="1" bestFit="1" customWidth="1"/>
    <col min="12802" max="12802" width="11.28515625" style="1" bestFit="1" customWidth="1"/>
    <col min="12803" max="12803" width="12.42578125" style="1" customWidth="1"/>
    <col min="12804" max="12804" width="16.42578125" style="1" customWidth="1"/>
    <col min="12805" max="12805" width="13.85546875" style="1" customWidth="1"/>
    <col min="12806" max="12806" width="15.7109375" style="1" customWidth="1"/>
    <col min="12807" max="12807" width="1.140625" style="1" customWidth="1"/>
    <col min="12808" max="12808" width="1.28515625" style="1" customWidth="1"/>
    <col min="12809" max="12809" width="15.28515625" style="1" customWidth="1"/>
    <col min="12810" max="12810" width="16" style="1" customWidth="1"/>
    <col min="12811" max="12811" width="15" style="1" customWidth="1"/>
    <col min="12812" max="12812" width="11.5703125" style="1" customWidth="1"/>
    <col min="12813" max="12813" width="13.5703125" style="1" customWidth="1"/>
    <col min="12814" max="12814" width="12.140625" style="1" customWidth="1"/>
    <col min="12815" max="12815" width="12.28515625" style="1" customWidth="1"/>
    <col min="12816" max="12816" width="12.42578125" style="1" customWidth="1"/>
    <col min="12817" max="13055" width="9.140625" style="1"/>
    <col min="13056" max="13056" width="33.5703125" style="1" customWidth="1"/>
    <col min="13057" max="13057" width="12.5703125" style="1" bestFit="1" customWidth="1"/>
    <col min="13058" max="13058" width="11.28515625" style="1" bestFit="1" customWidth="1"/>
    <col min="13059" max="13059" width="12.42578125" style="1" customWidth="1"/>
    <col min="13060" max="13060" width="16.42578125" style="1" customWidth="1"/>
    <col min="13061" max="13061" width="13.85546875" style="1" customWidth="1"/>
    <col min="13062" max="13062" width="15.7109375" style="1" customWidth="1"/>
    <col min="13063" max="13063" width="1.140625" style="1" customWidth="1"/>
    <col min="13064" max="13064" width="1.28515625" style="1" customWidth="1"/>
    <col min="13065" max="13065" width="15.28515625" style="1" customWidth="1"/>
    <col min="13066" max="13066" width="16" style="1" customWidth="1"/>
    <col min="13067" max="13067" width="15" style="1" customWidth="1"/>
    <col min="13068" max="13068" width="11.5703125" style="1" customWidth="1"/>
    <col min="13069" max="13069" width="13.5703125" style="1" customWidth="1"/>
    <col min="13070" max="13070" width="12.140625" style="1" customWidth="1"/>
    <col min="13071" max="13071" width="12.28515625" style="1" customWidth="1"/>
    <col min="13072" max="13072" width="12.42578125" style="1" customWidth="1"/>
    <col min="13073" max="13311" width="9.140625" style="1"/>
    <col min="13312" max="13312" width="33.5703125" style="1" customWidth="1"/>
    <col min="13313" max="13313" width="12.5703125" style="1" bestFit="1" customWidth="1"/>
    <col min="13314" max="13314" width="11.28515625" style="1" bestFit="1" customWidth="1"/>
    <col min="13315" max="13315" width="12.42578125" style="1" customWidth="1"/>
    <col min="13316" max="13316" width="16.42578125" style="1" customWidth="1"/>
    <col min="13317" max="13317" width="13.85546875" style="1" customWidth="1"/>
    <col min="13318" max="13318" width="15.7109375" style="1" customWidth="1"/>
    <col min="13319" max="13319" width="1.140625" style="1" customWidth="1"/>
    <col min="13320" max="13320" width="1.28515625" style="1" customWidth="1"/>
    <col min="13321" max="13321" width="15.28515625" style="1" customWidth="1"/>
    <col min="13322" max="13322" width="16" style="1" customWidth="1"/>
    <col min="13323" max="13323" width="15" style="1" customWidth="1"/>
    <col min="13324" max="13324" width="11.5703125" style="1" customWidth="1"/>
    <col min="13325" max="13325" width="13.5703125" style="1" customWidth="1"/>
    <col min="13326" max="13326" width="12.140625" style="1" customWidth="1"/>
    <col min="13327" max="13327" width="12.28515625" style="1" customWidth="1"/>
    <col min="13328" max="13328" width="12.42578125" style="1" customWidth="1"/>
    <col min="13329" max="13567" width="9.140625" style="1"/>
    <col min="13568" max="13568" width="33.5703125" style="1" customWidth="1"/>
    <col min="13569" max="13569" width="12.5703125" style="1" bestFit="1" customWidth="1"/>
    <col min="13570" max="13570" width="11.28515625" style="1" bestFit="1" customWidth="1"/>
    <col min="13571" max="13571" width="12.42578125" style="1" customWidth="1"/>
    <col min="13572" max="13572" width="16.42578125" style="1" customWidth="1"/>
    <col min="13573" max="13573" width="13.85546875" style="1" customWidth="1"/>
    <col min="13574" max="13574" width="15.7109375" style="1" customWidth="1"/>
    <col min="13575" max="13575" width="1.140625" style="1" customWidth="1"/>
    <col min="13576" max="13576" width="1.28515625" style="1" customWidth="1"/>
    <col min="13577" max="13577" width="15.28515625" style="1" customWidth="1"/>
    <col min="13578" max="13578" width="16" style="1" customWidth="1"/>
    <col min="13579" max="13579" width="15" style="1" customWidth="1"/>
    <col min="13580" max="13580" width="11.5703125" style="1" customWidth="1"/>
    <col min="13581" max="13581" width="13.5703125" style="1" customWidth="1"/>
    <col min="13582" max="13582" width="12.140625" style="1" customWidth="1"/>
    <col min="13583" max="13583" width="12.28515625" style="1" customWidth="1"/>
    <col min="13584" max="13584" width="12.42578125" style="1" customWidth="1"/>
    <col min="13585" max="13823" width="9.140625" style="1"/>
    <col min="13824" max="13824" width="33.5703125" style="1" customWidth="1"/>
    <col min="13825" max="13825" width="12.5703125" style="1" bestFit="1" customWidth="1"/>
    <col min="13826" max="13826" width="11.28515625" style="1" bestFit="1" customWidth="1"/>
    <col min="13827" max="13827" width="12.42578125" style="1" customWidth="1"/>
    <col min="13828" max="13828" width="16.42578125" style="1" customWidth="1"/>
    <col min="13829" max="13829" width="13.85546875" style="1" customWidth="1"/>
    <col min="13830" max="13830" width="15.7109375" style="1" customWidth="1"/>
    <col min="13831" max="13831" width="1.140625" style="1" customWidth="1"/>
    <col min="13832" max="13832" width="1.28515625" style="1" customWidth="1"/>
    <col min="13833" max="13833" width="15.28515625" style="1" customWidth="1"/>
    <col min="13834" max="13834" width="16" style="1" customWidth="1"/>
    <col min="13835" max="13835" width="15" style="1" customWidth="1"/>
    <col min="13836" max="13836" width="11.5703125" style="1" customWidth="1"/>
    <col min="13837" max="13837" width="13.5703125" style="1" customWidth="1"/>
    <col min="13838" max="13838" width="12.140625" style="1" customWidth="1"/>
    <col min="13839" max="13839" width="12.28515625" style="1" customWidth="1"/>
    <col min="13840" max="13840" width="12.42578125" style="1" customWidth="1"/>
    <col min="13841" max="14079" width="9.140625" style="1"/>
    <col min="14080" max="14080" width="33.5703125" style="1" customWidth="1"/>
    <col min="14081" max="14081" width="12.5703125" style="1" bestFit="1" customWidth="1"/>
    <col min="14082" max="14082" width="11.28515625" style="1" bestFit="1" customWidth="1"/>
    <col min="14083" max="14083" width="12.42578125" style="1" customWidth="1"/>
    <col min="14084" max="14084" width="16.42578125" style="1" customWidth="1"/>
    <col min="14085" max="14085" width="13.85546875" style="1" customWidth="1"/>
    <col min="14086" max="14086" width="15.7109375" style="1" customWidth="1"/>
    <col min="14087" max="14087" width="1.140625" style="1" customWidth="1"/>
    <col min="14088" max="14088" width="1.28515625" style="1" customWidth="1"/>
    <col min="14089" max="14089" width="15.28515625" style="1" customWidth="1"/>
    <col min="14090" max="14090" width="16" style="1" customWidth="1"/>
    <col min="14091" max="14091" width="15" style="1" customWidth="1"/>
    <col min="14092" max="14092" width="11.5703125" style="1" customWidth="1"/>
    <col min="14093" max="14093" width="13.5703125" style="1" customWidth="1"/>
    <col min="14094" max="14094" width="12.140625" style="1" customWidth="1"/>
    <col min="14095" max="14095" width="12.28515625" style="1" customWidth="1"/>
    <col min="14096" max="14096" width="12.42578125" style="1" customWidth="1"/>
    <col min="14097" max="14335" width="9.140625" style="1"/>
    <col min="14336" max="14336" width="33.5703125" style="1" customWidth="1"/>
    <col min="14337" max="14337" width="12.5703125" style="1" bestFit="1" customWidth="1"/>
    <col min="14338" max="14338" width="11.28515625" style="1" bestFit="1" customWidth="1"/>
    <col min="14339" max="14339" width="12.42578125" style="1" customWidth="1"/>
    <col min="14340" max="14340" width="16.42578125" style="1" customWidth="1"/>
    <col min="14341" max="14341" width="13.85546875" style="1" customWidth="1"/>
    <col min="14342" max="14342" width="15.7109375" style="1" customWidth="1"/>
    <col min="14343" max="14343" width="1.140625" style="1" customWidth="1"/>
    <col min="14344" max="14344" width="1.28515625" style="1" customWidth="1"/>
    <col min="14345" max="14345" width="15.28515625" style="1" customWidth="1"/>
    <col min="14346" max="14346" width="16" style="1" customWidth="1"/>
    <col min="14347" max="14347" width="15" style="1" customWidth="1"/>
    <col min="14348" max="14348" width="11.5703125" style="1" customWidth="1"/>
    <col min="14349" max="14349" width="13.5703125" style="1" customWidth="1"/>
    <col min="14350" max="14350" width="12.140625" style="1" customWidth="1"/>
    <col min="14351" max="14351" width="12.28515625" style="1" customWidth="1"/>
    <col min="14352" max="14352" width="12.42578125" style="1" customWidth="1"/>
    <col min="14353" max="14591" width="9.140625" style="1"/>
    <col min="14592" max="14592" width="33.5703125" style="1" customWidth="1"/>
    <col min="14593" max="14593" width="12.5703125" style="1" bestFit="1" customWidth="1"/>
    <col min="14594" max="14594" width="11.28515625" style="1" bestFit="1" customWidth="1"/>
    <col min="14595" max="14595" width="12.42578125" style="1" customWidth="1"/>
    <col min="14596" max="14596" width="16.42578125" style="1" customWidth="1"/>
    <col min="14597" max="14597" width="13.85546875" style="1" customWidth="1"/>
    <col min="14598" max="14598" width="15.7109375" style="1" customWidth="1"/>
    <col min="14599" max="14599" width="1.140625" style="1" customWidth="1"/>
    <col min="14600" max="14600" width="1.28515625" style="1" customWidth="1"/>
    <col min="14601" max="14601" width="15.28515625" style="1" customWidth="1"/>
    <col min="14602" max="14602" width="16" style="1" customWidth="1"/>
    <col min="14603" max="14603" width="15" style="1" customWidth="1"/>
    <col min="14604" max="14604" width="11.5703125" style="1" customWidth="1"/>
    <col min="14605" max="14605" width="13.5703125" style="1" customWidth="1"/>
    <col min="14606" max="14606" width="12.140625" style="1" customWidth="1"/>
    <col min="14607" max="14607" width="12.28515625" style="1" customWidth="1"/>
    <col min="14608" max="14608" width="12.42578125" style="1" customWidth="1"/>
    <col min="14609" max="14847" width="9.140625" style="1"/>
    <col min="14848" max="14848" width="33.5703125" style="1" customWidth="1"/>
    <col min="14849" max="14849" width="12.5703125" style="1" bestFit="1" customWidth="1"/>
    <col min="14850" max="14850" width="11.28515625" style="1" bestFit="1" customWidth="1"/>
    <col min="14851" max="14851" width="12.42578125" style="1" customWidth="1"/>
    <col min="14852" max="14852" width="16.42578125" style="1" customWidth="1"/>
    <col min="14853" max="14853" width="13.85546875" style="1" customWidth="1"/>
    <col min="14854" max="14854" width="15.7109375" style="1" customWidth="1"/>
    <col min="14855" max="14855" width="1.140625" style="1" customWidth="1"/>
    <col min="14856" max="14856" width="1.28515625" style="1" customWidth="1"/>
    <col min="14857" max="14857" width="15.28515625" style="1" customWidth="1"/>
    <col min="14858" max="14858" width="16" style="1" customWidth="1"/>
    <col min="14859" max="14859" width="15" style="1" customWidth="1"/>
    <col min="14860" max="14860" width="11.5703125" style="1" customWidth="1"/>
    <col min="14861" max="14861" width="13.5703125" style="1" customWidth="1"/>
    <col min="14862" max="14862" width="12.140625" style="1" customWidth="1"/>
    <col min="14863" max="14863" width="12.28515625" style="1" customWidth="1"/>
    <col min="14864" max="14864" width="12.42578125" style="1" customWidth="1"/>
    <col min="14865" max="15103" width="9.140625" style="1"/>
    <col min="15104" max="15104" width="33.5703125" style="1" customWidth="1"/>
    <col min="15105" max="15105" width="12.5703125" style="1" bestFit="1" customWidth="1"/>
    <col min="15106" max="15106" width="11.28515625" style="1" bestFit="1" customWidth="1"/>
    <col min="15107" max="15107" width="12.42578125" style="1" customWidth="1"/>
    <col min="15108" max="15108" width="16.42578125" style="1" customWidth="1"/>
    <col min="15109" max="15109" width="13.85546875" style="1" customWidth="1"/>
    <col min="15110" max="15110" width="15.7109375" style="1" customWidth="1"/>
    <col min="15111" max="15111" width="1.140625" style="1" customWidth="1"/>
    <col min="15112" max="15112" width="1.28515625" style="1" customWidth="1"/>
    <col min="15113" max="15113" width="15.28515625" style="1" customWidth="1"/>
    <col min="15114" max="15114" width="16" style="1" customWidth="1"/>
    <col min="15115" max="15115" width="15" style="1" customWidth="1"/>
    <col min="15116" max="15116" width="11.5703125" style="1" customWidth="1"/>
    <col min="15117" max="15117" width="13.5703125" style="1" customWidth="1"/>
    <col min="15118" max="15118" width="12.140625" style="1" customWidth="1"/>
    <col min="15119" max="15119" width="12.28515625" style="1" customWidth="1"/>
    <col min="15120" max="15120" width="12.42578125" style="1" customWidth="1"/>
    <col min="15121" max="15359" width="9.140625" style="1"/>
    <col min="15360" max="15360" width="33.5703125" style="1" customWidth="1"/>
    <col min="15361" max="15361" width="12.5703125" style="1" bestFit="1" customWidth="1"/>
    <col min="15362" max="15362" width="11.28515625" style="1" bestFit="1" customWidth="1"/>
    <col min="15363" max="15363" width="12.42578125" style="1" customWidth="1"/>
    <col min="15364" max="15364" width="16.42578125" style="1" customWidth="1"/>
    <col min="15365" max="15365" width="13.85546875" style="1" customWidth="1"/>
    <col min="15366" max="15366" width="15.7109375" style="1" customWidth="1"/>
    <col min="15367" max="15367" width="1.140625" style="1" customWidth="1"/>
    <col min="15368" max="15368" width="1.28515625" style="1" customWidth="1"/>
    <col min="15369" max="15369" width="15.28515625" style="1" customWidth="1"/>
    <col min="15370" max="15370" width="16" style="1" customWidth="1"/>
    <col min="15371" max="15371" width="15" style="1" customWidth="1"/>
    <col min="15372" max="15372" width="11.5703125" style="1" customWidth="1"/>
    <col min="15373" max="15373" width="13.5703125" style="1" customWidth="1"/>
    <col min="15374" max="15374" width="12.140625" style="1" customWidth="1"/>
    <col min="15375" max="15375" width="12.28515625" style="1" customWidth="1"/>
    <col min="15376" max="15376" width="12.42578125" style="1" customWidth="1"/>
    <col min="15377" max="15615" width="9.140625" style="1"/>
    <col min="15616" max="15616" width="33.5703125" style="1" customWidth="1"/>
    <col min="15617" max="15617" width="12.5703125" style="1" bestFit="1" customWidth="1"/>
    <col min="15618" max="15618" width="11.28515625" style="1" bestFit="1" customWidth="1"/>
    <col min="15619" max="15619" width="12.42578125" style="1" customWidth="1"/>
    <col min="15620" max="15620" width="16.42578125" style="1" customWidth="1"/>
    <col min="15621" max="15621" width="13.85546875" style="1" customWidth="1"/>
    <col min="15622" max="15622" width="15.7109375" style="1" customWidth="1"/>
    <col min="15623" max="15623" width="1.140625" style="1" customWidth="1"/>
    <col min="15624" max="15624" width="1.28515625" style="1" customWidth="1"/>
    <col min="15625" max="15625" width="15.28515625" style="1" customWidth="1"/>
    <col min="15626" max="15626" width="16" style="1" customWidth="1"/>
    <col min="15627" max="15627" width="15" style="1" customWidth="1"/>
    <col min="15628" max="15628" width="11.5703125" style="1" customWidth="1"/>
    <col min="15629" max="15629" width="13.5703125" style="1" customWidth="1"/>
    <col min="15630" max="15630" width="12.140625" style="1" customWidth="1"/>
    <col min="15631" max="15631" width="12.28515625" style="1" customWidth="1"/>
    <col min="15632" max="15632" width="12.42578125" style="1" customWidth="1"/>
    <col min="15633" max="15871" width="9.140625" style="1"/>
    <col min="15872" max="15872" width="33.5703125" style="1" customWidth="1"/>
    <col min="15873" max="15873" width="12.5703125" style="1" bestFit="1" customWidth="1"/>
    <col min="15874" max="15874" width="11.28515625" style="1" bestFit="1" customWidth="1"/>
    <col min="15875" max="15875" width="12.42578125" style="1" customWidth="1"/>
    <col min="15876" max="15876" width="16.42578125" style="1" customWidth="1"/>
    <col min="15877" max="15877" width="13.85546875" style="1" customWidth="1"/>
    <col min="15878" max="15878" width="15.7109375" style="1" customWidth="1"/>
    <col min="15879" max="15879" width="1.140625" style="1" customWidth="1"/>
    <col min="15880" max="15880" width="1.28515625" style="1" customWidth="1"/>
    <col min="15881" max="15881" width="15.28515625" style="1" customWidth="1"/>
    <col min="15882" max="15882" width="16" style="1" customWidth="1"/>
    <col min="15883" max="15883" width="15" style="1" customWidth="1"/>
    <col min="15884" max="15884" width="11.5703125" style="1" customWidth="1"/>
    <col min="15885" max="15885" width="13.5703125" style="1" customWidth="1"/>
    <col min="15886" max="15886" width="12.140625" style="1" customWidth="1"/>
    <col min="15887" max="15887" width="12.28515625" style="1" customWidth="1"/>
    <col min="15888" max="15888" width="12.42578125" style="1" customWidth="1"/>
    <col min="15889" max="16127" width="9.140625" style="1"/>
    <col min="16128" max="16128" width="33.5703125" style="1" customWidth="1"/>
    <col min="16129" max="16129" width="12.5703125" style="1" bestFit="1" customWidth="1"/>
    <col min="16130" max="16130" width="11.28515625" style="1" bestFit="1" customWidth="1"/>
    <col min="16131" max="16131" width="12.42578125" style="1" customWidth="1"/>
    <col min="16132" max="16132" width="16.42578125" style="1" customWidth="1"/>
    <col min="16133" max="16133" width="13.85546875" style="1" customWidth="1"/>
    <col min="16134" max="16134" width="15.7109375" style="1" customWidth="1"/>
    <col min="16135" max="16135" width="1.140625" style="1" customWidth="1"/>
    <col min="16136" max="16136" width="1.28515625" style="1" customWidth="1"/>
    <col min="16137" max="16137" width="15.28515625" style="1" customWidth="1"/>
    <col min="16138" max="16138" width="16" style="1" customWidth="1"/>
    <col min="16139" max="16139" width="15" style="1" customWidth="1"/>
    <col min="16140" max="16140" width="11.5703125" style="1" customWidth="1"/>
    <col min="16141" max="16141" width="13.5703125" style="1" customWidth="1"/>
    <col min="16142" max="16142" width="12.140625" style="1" customWidth="1"/>
    <col min="16143" max="16143" width="12.28515625" style="1" customWidth="1"/>
    <col min="16144" max="16144" width="12.42578125" style="1" customWidth="1"/>
    <col min="16145" max="16384" width="9.140625" style="1"/>
  </cols>
  <sheetData>
    <row r="1" spans="1:22" ht="21" x14ac:dyDescent="0.35">
      <c r="A1" s="80" t="s">
        <v>0</v>
      </c>
      <c r="B1" s="80"/>
      <c r="C1" s="81"/>
      <c r="D1" s="81"/>
      <c r="E1" s="81"/>
      <c r="F1" s="81"/>
      <c r="G1" s="83"/>
      <c r="H1" s="81"/>
      <c r="I1" s="81"/>
      <c r="J1" s="83"/>
      <c r="K1" s="82"/>
      <c r="L1" s="81"/>
      <c r="M1" s="82"/>
      <c r="N1" s="81"/>
      <c r="O1" s="82"/>
      <c r="P1" s="84"/>
      <c r="Q1" s="56"/>
      <c r="R1" s="54"/>
    </row>
    <row r="2" spans="1:22" s="5" customFormat="1" ht="21.75" thickBot="1" x14ac:dyDescent="0.4">
      <c r="A2" s="219" t="s">
        <v>163</v>
      </c>
      <c r="B2" s="66" t="s">
        <v>129</v>
      </c>
      <c r="C2" s="2"/>
      <c r="D2" s="60"/>
      <c r="E2" s="3"/>
      <c r="F2" s="3"/>
      <c r="G2" s="3"/>
      <c r="H2" s="3"/>
      <c r="I2" s="3"/>
      <c r="J2" s="3"/>
      <c r="K2" s="70"/>
      <c r="L2" s="3"/>
      <c r="M2" s="77"/>
      <c r="N2" s="2"/>
      <c r="O2" s="70"/>
      <c r="P2" s="2"/>
      <c r="Q2" s="2"/>
    </row>
    <row r="3" spans="1:22" s="5" customFormat="1" ht="30.75" thickBot="1" x14ac:dyDescent="0.4">
      <c r="A3" s="241"/>
      <c r="B3" s="66"/>
      <c r="C3" s="223" t="s">
        <v>168</v>
      </c>
      <c r="D3" s="224"/>
      <c r="E3" s="225"/>
      <c r="F3" s="225"/>
      <c r="G3" s="225"/>
      <c r="H3" s="225"/>
      <c r="I3" s="225"/>
      <c r="J3" s="237"/>
      <c r="K3" s="238"/>
      <c r="L3" s="2"/>
      <c r="M3" s="77"/>
      <c r="N3" s="2"/>
      <c r="O3" s="70"/>
      <c r="P3" s="2"/>
      <c r="Q3" s="2"/>
      <c r="R3" s="234" t="s">
        <v>168</v>
      </c>
      <c r="V3" s="233" t="s">
        <v>169</v>
      </c>
    </row>
    <row r="4" spans="1:22" s="6" customFormat="1" ht="105" x14ac:dyDescent="0.25">
      <c r="A4" s="116"/>
      <c r="B4" s="116"/>
      <c r="C4" s="117" t="s">
        <v>100</v>
      </c>
      <c r="D4" s="118" t="s">
        <v>101</v>
      </c>
      <c r="E4" s="117" t="s">
        <v>102</v>
      </c>
      <c r="F4" s="118" t="s">
        <v>103</v>
      </c>
      <c r="G4" s="117" t="s">
        <v>104</v>
      </c>
      <c r="H4" s="118" t="s">
        <v>105</v>
      </c>
      <c r="I4" s="119" t="s">
        <v>99</v>
      </c>
      <c r="J4" s="117" t="s">
        <v>106</v>
      </c>
      <c r="K4" s="229"/>
      <c r="L4" s="226" t="s">
        <v>130</v>
      </c>
      <c r="M4" s="230"/>
      <c r="N4" s="226" t="s">
        <v>107</v>
      </c>
      <c r="O4" s="229"/>
      <c r="P4" s="227" t="s">
        <v>108</v>
      </c>
      <c r="R4" s="231" t="s">
        <v>162</v>
      </c>
      <c r="S4" s="232" t="s">
        <v>132</v>
      </c>
      <c r="T4" s="232" t="s">
        <v>131</v>
      </c>
      <c r="U4" s="232" t="s">
        <v>156</v>
      </c>
      <c r="V4" s="231" t="s">
        <v>188</v>
      </c>
    </row>
    <row r="5" spans="1:22" s="5" customFormat="1" x14ac:dyDescent="0.25">
      <c r="A5" s="121" t="s">
        <v>98</v>
      </c>
      <c r="B5" s="124" t="s">
        <v>2</v>
      </c>
      <c r="C5" s="125"/>
      <c r="D5" s="126"/>
      <c r="E5" s="121"/>
      <c r="F5" s="126"/>
      <c r="G5" s="126"/>
      <c r="H5" s="127"/>
      <c r="I5" s="121"/>
      <c r="J5" s="121"/>
      <c r="K5" s="61"/>
      <c r="M5" s="61"/>
      <c r="O5" s="62"/>
      <c r="Q5" s="16"/>
    </row>
    <row r="6" spans="1:22" s="5" customFormat="1" x14ac:dyDescent="0.25">
      <c r="A6" s="128" t="s">
        <v>3</v>
      </c>
      <c r="B6" s="121" t="s">
        <v>111</v>
      </c>
      <c r="C6" s="121"/>
      <c r="D6" s="121"/>
      <c r="E6" s="121"/>
      <c r="F6" s="121"/>
      <c r="G6" s="121"/>
      <c r="H6" s="127"/>
      <c r="I6" s="121"/>
      <c r="J6" s="121"/>
      <c r="K6" s="61"/>
      <c r="M6" s="61"/>
      <c r="O6" s="61"/>
      <c r="Q6" s="16"/>
    </row>
    <row r="7" spans="1:22" s="5" customFormat="1" x14ac:dyDescent="0.25">
      <c r="A7" s="121" t="s">
        <v>164</v>
      </c>
      <c r="B7" s="121" t="s">
        <v>109</v>
      </c>
      <c r="C7" s="129"/>
      <c r="D7" s="129"/>
      <c r="E7" s="121"/>
      <c r="F7" s="129"/>
      <c r="G7" s="129"/>
      <c r="H7" s="130"/>
      <c r="I7" s="121"/>
      <c r="J7" s="129"/>
      <c r="K7" s="31"/>
      <c r="L7" s="20">
        <f>SUM(D7,F7,H7)</f>
        <v>0</v>
      </c>
      <c r="M7" s="31"/>
      <c r="N7" s="22">
        <f>SUM(C7,E7,G7,J7)</f>
        <v>0</v>
      </c>
      <c r="O7" s="31"/>
      <c r="P7" s="17">
        <f>L7+N7</f>
        <v>0</v>
      </c>
      <c r="Q7" s="16"/>
    </row>
    <row r="8" spans="1:22" s="5" customFormat="1" x14ac:dyDescent="0.25">
      <c r="A8" s="121" t="s">
        <v>7</v>
      </c>
      <c r="B8" s="121" t="s">
        <v>109</v>
      </c>
      <c r="C8" s="129"/>
      <c r="D8" s="129"/>
      <c r="E8" s="121"/>
      <c r="F8" s="129"/>
      <c r="G8" s="129"/>
      <c r="H8" s="130"/>
      <c r="I8" s="121"/>
      <c r="J8" s="129"/>
      <c r="K8" s="31"/>
      <c r="L8" s="20">
        <f>SUM(D8,F8,H8)</f>
        <v>0</v>
      </c>
      <c r="M8" s="31"/>
      <c r="N8" s="21">
        <f>SUM(C8,E8,G8,J8)</f>
        <v>0</v>
      </c>
      <c r="O8" s="31"/>
      <c r="P8" s="17">
        <f>L8+N8</f>
        <v>0</v>
      </c>
      <c r="Q8" s="16"/>
    </row>
    <row r="9" spans="1:22" s="5" customFormat="1" x14ac:dyDescent="0.25">
      <c r="A9" s="131" t="s">
        <v>5</v>
      </c>
      <c r="B9" s="121" t="s">
        <v>109</v>
      </c>
      <c r="C9" s="132">
        <f>SUM(C7:C8)</f>
        <v>0</v>
      </c>
      <c r="D9" s="132">
        <f t="shared" ref="D9:J9" si="0">SUM(D7:D8)</f>
        <v>0</v>
      </c>
      <c r="E9" s="132">
        <f t="shared" si="0"/>
        <v>0</v>
      </c>
      <c r="F9" s="132">
        <f t="shared" si="0"/>
        <v>0</v>
      </c>
      <c r="G9" s="132">
        <f t="shared" si="0"/>
        <v>0</v>
      </c>
      <c r="H9" s="132">
        <f t="shared" si="0"/>
        <v>0</v>
      </c>
      <c r="I9" s="132">
        <f t="shared" si="0"/>
        <v>0</v>
      </c>
      <c r="J9" s="132">
        <f t="shared" si="0"/>
        <v>0</v>
      </c>
      <c r="K9" s="31"/>
      <c r="L9" s="94">
        <f>SUM(D9,F9,H9)</f>
        <v>0</v>
      </c>
      <c r="M9" s="31"/>
      <c r="N9" s="23">
        <f>SUM(C9,E9,G9,J9)</f>
        <v>0</v>
      </c>
      <c r="O9" s="31"/>
      <c r="P9" s="23">
        <f>L9+N9</f>
        <v>0</v>
      </c>
      <c r="Q9" s="16"/>
    </row>
    <row r="10" spans="1:22" s="5" customFormat="1" x14ac:dyDescent="0.25">
      <c r="A10" s="133" t="s">
        <v>6</v>
      </c>
      <c r="B10" s="121"/>
      <c r="C10" s="129"/>
      <c r="D10" s="121"/>
      <c r="E10" s="121"/>
      <c r="F10" s="121"/>
      <c r="G10" s="121"/>
      <c r="H10" s="127"/>
      <c r="I10" s="121"/>
      <c r="J10" s="129"/>
      <c r="K10" s="31"/>
      <c r="L10" s="19"/>
      <c r="M10" s="74"/>
      <c r="N10" s="19"/>
      <c r="O10" s="61"/>
      <c r="P10" s="17"/>
      <c r="Q10" s="16"/>
    </row>
    <row r="11" spans="1:22" s="5" customFormat="1" x14ac:dyDescent="0.25">
      <c r="A11" s="121" t="s">
        <v>8</v>
      </c>
      <c r="B11" s="121" t="s">
        <v>110</v>
      </c>
      <c r="C11" s="129"/>
      <c r="D11" s="121"/>
      <c r="E11" s="121"/>
      <c r="F11" s="129"/>
      <c r="G11" s="129"/>
      <c r="H11" s="130"/>
      <c r="I11" s="121"/>
      <c r="J11" s="129"/>
      <c r="K11" s="31"/>
      <c r="L11" s="20">
        <f>SUM(D11,F11,H11,I11)</f>
        <v>0</v>
      </c>
      <c r="M11" s="31"/>
      <c r="N11" s="20">
        <f>SUM(C11,E11,G11,J11)</f>
        <v>0</v>
      </c>
      <c r="O11" s="31"/>
      <c r="P11" s="17">
        <f>L11+N11</f>
        <v>0</v>
      </c>
      <c r="Q11" s="16"/>
    </row>
    <row r="12" spans="1:22" s="5" customFormat="1" x14ac:dyDescent="0.25">
      <c r="A12" s="121" t="s">
        <v>11</v>
      </c>
      <c r="B12" s="127" t="s">
        <v>110</v>
      </c>
      <c r="C12" s="129"/>
      <c r="D12" s="121"/>
      <c r="E12" s="121"/>
      <c r="F12" s="129"/>
      <c r="G12" s="129"/>
      <c r="H12" s="130"/>
      <c r="I12" s="121"/>
      <c r="J12" s="129"/>
      <c r="K12" s="31"/>
      <c r="L12" s="20">
        <f>SUM(D12,F12,H12,I12)</f>
        <v>0</v>
      </c>
      <c r="M12" s="31"/>
      <c r="N12" s="20">
        <f>SUM(C12,E12,G12,J12)</f>
        <v>0</v>
      </c>
      <c r="O12" s="61"/>
      <c r="P12" s="17">
        <f>L12+N12</f>
        <v>0</v>
      </c>
      <c r="Q12" s="16"/>
    </row>
    <row r="13" spans="1:22" s="5" customFormat="1" x14ac:dyDescent="0.25">
      <c r="A13" s="134" t="s">
        <v>9</v>
      </c>
      <c r="B13" s="121" t="s">
        <v>110</v>
      </c>
      <c r="C13" s="135">
        <f t="shared" ref="C13:J13" si="1">SUM(C11:C12)</f>
        <v>0</v>
      </c>
      <c r="D13" s="135">
        <f t="shared" si="1"/>
        <v>0</v>
      </c>
      <c r="E13" s="135">
        <f t="shared" si="1"/>
        <v>0</v>
      </c>
      <c r="F13" s="135">
        <f>SUM(F11:F12)</f>
        <v>0</v>
      </c>
      <c r="G13" s="135">
        <f t="shared" si="1"/>
        <v>0</v>
      </c>
      <c r="H13" s="135">
        <f t="shared" si="1"/>
        <v>0</v>
      </c>
      <c r="I13" s="135">
        <f>SUM(I11:I12)</f>
        <v>0</v>
      </c>
      <c r="J13" s="135">
        <f t="shared" si="1"/>
        <v>0</v>
      </c>
      <c r="K13" s="62"/>
      <c r="L13" s="95">
        <f>SUM(D13,F13,H13,I13)</f>
        <v>0</v>
      </c>
      <c r="M13" s="62"/>
      <c r="N13" s="25">
        <f>SUM(C13,E13,G13,J13)</f>
        <v>0</v>
      </c>
      <c r="O13" s="62"/>
      <c r="P13" s="25">
        <f>L13+N13</f>
        <v>0</v>
      </c>
      <c r="Q13" s="16"/>
    </row>
    <row r="14" spans="1:22" s="5" customFormat="1" x14ac:dyDescent="0.25">
      <c r="A14" s="136" t="s">
        <v>10</v>
      </c>
      <c r="B14" s="121"/>
      <c r="C14" s="129"/>
      <c r="D14" s="121"/>
      <c r="E14" s="121"/>
      <c r="F14" s="121"/>
      <c r="G14" s="121"/>
      <c r="H14" s="127"/>
      <c r="I14" s="121"/>
      <c r="J14" s="129"/>
      <c r="K14" s="31"/>
      <c r="L14" s="20"/>
      <c r="M14" s="31"/>
      <c r="N14" s="20"/>
      <c r="O14" s="61"/>
      <c r="Q14" s="16"/>
    </row>
    <row r="15" spans="1:22" s="5" customFormat="1" x14ac:dyDescent="0.25">
      <c r="A15" s="121" t="s">
        <v>14</v>
      </c>
      <c r="B15" s="127" t="s">
        <v>124</v>
      </c>
      <c r="C15" s="129"/>
      <c r="D15" s="137"/>
      <c r="E15" s="121"/>
      <c r="F15" s="137"/>
      <c r="G15" s="137"/>
      <c r="H15" s="130"/>
      <c r="I15" s="130"/>
      <c r="J15" s="129"/>
      <c r="K15" s="31"/>
      <c r="L15" s="20">
        <f>SUM(D15,F15,H15)</f>
        <v>0</v>
      </c>
      <c r="M15" s="31"/>
      <c r="N15" s="20">
        <f>SUM(C15,E15,G15,J15)</f>
        <v>0</v>
      </c>
      <c r="O15" s="72"/>
      <c r="P15" s="17">
        <f>L15+N15</f>
        <v>0</v>
      </c>
      <c r="Q15" s="16"/>
    </row>
    <row r="16" spans="1:22" s="5" customFormat="1" x14ac:dyDescent="0.25">
      <c r="A16" s="138" t="s">
        <v>12</v>
      </c>
      <c r="B16" s="121" t="s">
        <v>124</v>
      </c>
      <c r="C16" s="132">
        <f t="shared" ref="C16:J16" si="2">SUM(C15)</f>
        <v>0</v>
      </c>
      <c r="D16" s="132">
        <f t="shared" si="2"/>
        <v>0</v>
      </c>
      <c r="E16" s="132">
        <f t="shared" si="2"/>
        <v>0</v>
      </c>
      <c r="F16" s="132">
        <f t="shared" si="2"/>
        <v>0</v>
      </c>
      <c r="G16" s="132">
        <f t="shared" si="2"/>
        <v>0</v>
      </c>
      <c r="H16" s="132">
        <f t="shared" si="2"/>
        <v>0</v>
      </c>
      <c r="I16" s="132">
        <f t="shared" si="2"/>
        <v>0</v>
      </c>
      <c r="J16" s="132">
        <f t="shared" si="2"/>
        <v>0</v>
      </c>
      <c r="K16" s="31"/>
      <c r="L16" s="24">
        <f>SUM(D16,F16,H16)</f>
        <v>0</v>
      </c>
      <c r="M16" s="31"/>
      <c r="N16" s="23">
        <f>SUM(C16,E16,G16,J16)</f>
        <v>0</v>
      </c>
      <c r="O16" s="31"/>
      <c r="P16" s="23">
        <f>L16+N16</f>
        <v>0</v>
      </c>
      <c r="Q16" s="16"/>
    </row>
    <row r="17" spans="1:22" s="5" customFormat="1" x14ac:dyDescent="0.25">
      <c r="A17" s="139" t="s">
        <v>13</v>
      </c>
      <c r="B17" s="121"/>
      <c r="C17" s="129"/>
      <c r="D17" s="121"/>
      <c r="E17" s="121"/>
      <c r="F17" s="121"/>
      <c r="G17" s="121"/>
      <c r="H17" s="127"/>
      <c r="I17" s="121"/>
      <c r="J17" s="129"/>
      <c r="K17" s="31"/>
      <c r="L17" s="20"/>
      <c r="M17" s="31"/>
      <c r="N17" s="20"/>
      <c r="O17" s="61"/>
      <c r="Q17" s="16"/>
    </row>
    <row r="18" spans="1:22" s="5" customFormat="1" x14ac:dyDescent="0.25">
      <c r="A18" s="127" t="s">
        <v>17</v>
      </c>
      <c r="B18" s="127" t="s">
        <v>125</v>
      </c>
      <c r="C18" s="129"/>
      <c r="D18" s="129"/>
      <c r="E18" s="145"/>
      <c r="F18" s="129"/>
      <c r="G18" s="129"/>
      <c r="H18" s="140"/>
      <c r="I18" s="121"/>
      <c r="J18" s="129"/>
      <c r="K18" s="31"/>
      <c r="L18" s="20">
        <f>SUM(D18,F18,H18)</f>
        <v>0</v>
      </c>
      <c r="M18" s="31"/>
      <c r="N18" s="20">
        <f>SUM(C18,E18,G18,J18)</f>
        <v>0</v>
      </c>
      <c r="O18" s="31"/>
      <c r="P18" s="20">
        <f>L18+N18</f>
        <v>0</v>
      </c>
      <c r="Q18" s="16"/>
    </row>
    <row r="19" spans="1:22" s="5" customFormat="1" x14ac:dyDescent="0.25">
      <c r="A19" s="141" t="s">
        <v>15</v>
      </c>
      <c r="B19" s="121" t="s">
        <v>125</v>
      </c>
      <c r="C19" s="132">
        <f t="shared" ref="C19:J19" si="3">SUM(C18)</f>
        <v>0</v>
      </c>
      <c r="D19" s="132">
        <f t="shared" si="3"/>
        <v>0</v>
      </c>
      <c r="E19" s="132">
        <f>SUM(E18)</f>
        <v>0</v>
      </c>
      <c r="F19" s="132">
        <f t="shared" si="3"/>
        <v>0</v>
      </c>
      <c r="G19" s="132">
        <f t="shared" si="3"/>
        <v>0</v>
      </c>
      <c r="H19" s="132">
        <f t="shared" si="3"/>
        <v>0</v>
      </c>
      <c r="I19" s="132">
        <f t="shared" si="3"/>
        <v>0</v>
      </c>
      <c r="J19" s="132">
        <f t="shared" si="3"/>
        <v>0</v>
      </c>
      <c r="K19" s="31"/>
      <c r="L19" s="97">
        <f>SUM(D19,F19,H19)</f>
        <v>0</v>
      </c>
      <c r="M19" s="31"/>
      <c r="N19" s="23">
        <f>SUM(C19,E19,G19,J19)</f>
        <v>0</v>
      </c>
      <c r="O19" s="31"/>
      <c r="P19" s="23">
        <f>L19+N19</f>
        <v>0</v>
      </c>
      <c r="Q19" s="16"/>
    </row>
    <row r="20" spans="1:22" s="5" customFormat="1" x14ac:dyDescent="0.25">
      <c r="A20" s="142" t="s">
        <v>16</v>
      </c>
      <c r="B20" s="121"/>
      <c r="C20" s="129"/>
      <c r="D20" s="121"/>
      <c r="E20" s="121"/>
      <c r="F20" s="121"/>
      <c r="G20" s="121"/>
      <c r="H20" s="127"/>
      <c r="I20" s="121"/>
      <c r="J20" s="129"/>
      <c r="K20" s="31"/>
      <c r="L20" s="20"/>
      <c r="M20" s="31"/>
      <c r="N20" s="20"/>
      <c r="O20" s="61"/>
      <c r="Q20" s="16"/>
    </row>
    <row r="21" spans="1:22" x14ac:dyDescent="0.25">
      <c r="A21" s="121" t="s">
        <v>18</v>
      </c>
      <c r="B21" s="127" t="s">
        <v>126</v>
      </c>
      <c r="C21" s="143"/>
      <c r="D21" s="143"/>
      <c r="E21" s="143"/>
      <c r="F21" s="143"/>
      <c r="G21" s="143"/>
      <c r="H21" s="144"/>
      <c r="I21" s="143"/>
      <c r="J21" s="143"/>
      <c r="K21" s="61"/>
      <c r="L21" s="30">
        <f>SUM(D21,F21,H21)</f>
        <v>0</v>
      </c>
      <c r="M21" s="62"/>
      <c r="N21" s="30">
        <f>SUM(C21,E21,G21,J21)</f>
        <v>0</v>
      </c>
      <c r="O21" s="61"/>
      <c r="P21" s="30">
        <f>L21+N21</f>
        <v>0</v>
      </c>
      <c r="Q21" s="16"/>
    </row>
    <row r="22" spans="1:22" s="5" customFormat="1" x14ac:dyDescent="0.25">
      <c r="A22" s="121" t="s">
        <v>19</v>
      </c>
      <c r="B22" s="127" t="s">
        <v>126</v>
      </c>
      <c r="C22" s="140"/>
      <c r="D22" s="140"/>
      <c r="E22" s="140"/>
      <c r="F22" s="140"/>
      <c r="G22" s="143"/>
      <c r="H22" s="144"/>
      <c r="I22" s="144"/>
      <c r="J22" s="140"/>
      <c r="K22" s="31"/>
      <c r="L22" s="22">
        <f>SUM(D22,F22,H22)</f>
        <v>0</v>
      </c>
      <c r="M22" s="31"/>
      <c r="N22" s="30">
        <f>SUM(C22,E22,G22,J22)</f>
        <v>0</v>
      </c>
      <c r="O22" s="31"/>
      <c r="P22" s="30">
        <f>L22+N22</f>
        <v>0</v>
      </c>
      <c r="Q22" s="16"/>
    </row>
    <row r="23" spans="1:22" s="5" customFormat="1" x14ac:dyDescent="0.25">
      <c r="A23" s="121" t="s">
        <v>22</v>
      </c>
      <c r="B23" s="127" t="s">
        <v>126</v>
      </c>
      <c r="C23" s="145"/>
      <c r="D23" s="126"/>
      <c r="E23" s="145"/>
      <c r="F23" s="126"/>
      <c r="G23" s="126"/>
      <c r="H23" s="144"/>
      <c r="I23" s="144"/>
      <c r="J23" s="144"/>
      <c r="K23" s="61"/>
      <c r="L23" s="17">
        <f>SUM(D23,F23,H23)</f>
        <v>0</v>
      </c>
      <c r="M23" s="61"/>
      <c r="N23" s="30">
        <f>SUM(C23,E23,G23,J23)</f>
        <v>0</v>
      </c>
      <c r="O23" s="62"/>
      <c r="P23" s="30">
        <f t="shared" ref="P23" si="4">L23+N23</f>
        <v>0</v>
      </c>
      <c r="Q23" s="16"/>
    </row>
    <row r="24" spans="1:22" s="5" customFormat="1" x14ac:dyDescent="0.25">
      <c r="A24" s="146" t="s">
        <v>20</v>
      </c>
      <c r="B24" s="121" t="s">
        <v>126</v>
      </c>
      <c r="C24" s="132">
        <f t="shared" ref="C24:J24" si="5">SUM(C21:C23)</f>
        <v>0</v>
      </c>
      <c r="D24" s="135">
        <f t="shared" si="5"/>
        <v>0</v>
      </c>
      <c r="E24" s="135">
        <f t="shared" si="5"/>
        <v>0</v>
      </c>
      <c r="F24" s="135">
        <f t="shared" si="5"/>
        <v>0</v>
      </c>
      <c r="G24" s="135">
        <f t="shared" si="5"/>
        <v>0</v>
      </c>
      <c r="H24" s="135">
        <f t="shared" si="5"/>
        <v>0</v>
      </c>
      <c r="I24" s="135">
        <f t="shared" si="5"/>
        <v>0</v>
      </c>
      <c r="J24" s="135">
        <f t="shared" si="5"/>
        <v>0</v>
      </c>
      <c r="K24" s="31"/>
      <c r="L24" s="98">
        <f>SUM(D24,F24,H24)</f>
        <v>0</v>
      </c>
      <c r="M24" s="31"/>
      <c r="N24" s="23">
        <f>SUM(C24,E24,G24,J24)</f>
        <v>0</v>
      </c>
      <c r="O24" s="62"/>
      <c r="P24" s="23">
        <f>L24+N24</f>
        <v>0</v>
      </c>
      <c r="Q24" s="16"/>
    </row>
    <row r="25" spans="1:22" s="5" customFormat="1" x14ac:dyDescent="0.25">
      <c r="A25" s="147" t="s">
        <v>21</v>
      </c>
      <c r="B25" s="121" t="s">
        <v>111</v>
      </c>
      <c r="C25" s="129"/>
      <c r="D25" s="121"/>
      <c r="E25" s="121"/>
      <c r="F25" s="121"/>
      <c r="G25" s="121"/>
      <c r="H25" s="127"/>
      <c r="I25" s="121"/>
      <c r="J25" s="129"/>
      <c r="K25" s="31"/>
      <c r="L25" s="20"/>
      <c r="M25" s="31"/>
      <c r="N25" s="20"/>
      <c r="O25" s="61"/>
      <c r="Q25" s="16"/>
    </row>
    <row r="26" spans="1:22" s="5" customFormat="1" x14ac:dyDescent="0.25">
      <c r="A26" s="121" t="s">
        <v>23</v>
      </c>
      <c r="B26" s="127" t="s">
        <v>127</v>
      </c>
      <c r="C26" s="129"/>
      <c r="D26" s="129"/>
      <c r="E26" s="129"/>
      <c r="F26" s="129"/>
      <c r="G26" s="129"/>
      <c r="H26" s="129"/>
      <c r="I26" s="129"/>
      <c r="J26" s="129"/>
      <c r="K26" s="31"/>
      <c r="L26" s="20">
        <f>SUM(D26,F26,H26)</f>
        <v>0</v>
      </c>
      <c r="M26" s="31"/>
      <c r="N26" s="30">
        <f>SUM(C26,E26,G26,J26)</f>
        <v>0</v>
      </c>
      <c r="O26" s="31"/>
      <c r="P26" s="17">
        <f t="shared" ref="P26:P29" si="6">L26+N26</f>
        <v>0</v>
      </c>
      <c r="Q26" s="16"/>
    </row>
    <row r="27" spans="1:22" s="5" customFormat="1" x14ac:dyDescent="0.25">
      <c r="A27" s="121" t="s">
        <v>24</v>
      </c>
      <c r="B27" s="127" t="s">
        <v>127</v>
      </c>
      <c r="C27" s="129"/>
      <c r="D27" s="129"/>
      <c r="E27" s="129"/>
      <c r="F27" s="129"/>
      <c r="G27" s="129"/>
      <c r="H27" s="129"/>
      <c r="I27" s="129"/>
      <c r="J27" s="129"/>
      <c r="K27" s="31"/>
      <c r="L27" s="20">
        <f>SUM(D27,F27,H27)</f>
        <v>0</v>
      </c>
      <c r="M27" s="31"/>
      <c r="N27" s="30">
        <f>SUM(C27,E27,G27,J27)</f>
        <v>0</v>
      </c>
      <c r="O27" s="31"/>
      <c r="P27" s="17">
        <f t="shared" si="6"/>
        <v>0</v>
      </c>
      <c r="Q27" s="16"/>
    </row>
    <row r="28" spans="1:22" s="5" customFormat="1" x14ac:dyDescent="0.25">
      <c r="A28" s="121" t="s">
        <v>25</v>
      </c>
      <c r="B28" s="127" t="s">
        <v>127</v>
      </c>
      <c r="C28" s="145"/>
      <c r="D28" s="129"/>
      <c r="E28" s="129"/>
      <c r="F28" s="129"/>
      <c r="G28" s="129"/>
      <c r="H28" s="129"/>
      <c r="I28" s="129"/>
      <c r="J28" s="129"/>
      <c r="K28" s="31"/>
      <c r="L28" s="20">
        <f>SUM(D28,F28,H28)</f>
        <v>0</v>
      </c>
      <c r="M28" s="31"/>
      <c r="N28" s="30">
        <f>SUM(C28,E28,G28,J28)</f>
        <v>0</v>
      </c>
      <c r="O28" s="61"/>
      <c r="P28" s="17">
        <f t="shared" si="6"/>
        <v>0</v>
      </c>
      <c r="Q28" s="16"/>
    </row>
    <row r="29" spans="1:22" s="5" customFormat="1" x14ac:dyDescent="0.25">
      <c r="A29" s="121" t="s">
        <v>28</v>
      </c>
      <c r="B29" s="127" t="s">
        <v>127</v>
      </c>
      <c r="C29" s="129"/>
      <c r="D29" s="129"/>
      <c r="E29" s="129"/>
      <c r="F29" s="129"/>
      <c r="G29" s="129"/>
      <c r="H29" s="129"/>
      <c r="I29" s="129"/>
      <c r="J29" s="129"/>
      <c r="K29" s="31"/>
      <c r="L29" s="20">
        <f>SUM(D29,F29,H29)</f>
        <v>0</v>
      </c>
      <c r="M29" s="31"/>
      <c r="N29" s="30">
        <f>SUM(C29,E29,G29,J29)</f>
        <v>0</v>
      </c>
      <c r="O29" s="61"/>
      <c r="P29" s="17">
        <f t="shared" si="6"/>
        <v>0</v>
      </c>
      <c r="Q29" s="16"/>
    </row>
    <row r="30" spans="1:22" s="5" customFormat="1" x14ac:dyDescent="0.25">
      <c r="A30" s="148" t="s">
        <v>26</v>
      </c>
      <c r="B30" s="121" t="s">
        <v>127</v>
      </c>
      <c r="C30" s="149">
        <f t="shared" ref="C30:J30" si="7">SUM(C26:C29)</f>
        <v>0</v>
      </c>
      <c r="D30" s="149">
        <f>SUM(D26:D29)</f>
        <v>0</v>
      </c>
      <c r="E30" s="135">
        <f t="shared" si="7"/>
        <v>0</v>
      </c>
      <c r="F30" s="135">
        <f t="shared" si="7"/>
        <v>0</v>
      </c>
      <c r="G30" s="135">
        <f t="shared" si="7"/>
        <v>0</v>
      </c>
      <c r="H30" s="135">
        <f t="shared" si="7"/>
        <v>0</v>
      </c>
      <c r="I30" s="135">
        <f t="shared" si="7"/>
        <v>0</v>
      </c>
      <c r="J30" s="135">
        <f t="shared" si="7"/>
        <v>0</v>
      </c>
      <c r="K30" s="36"/>
      <c r="L30" s="99">
        <f>SUM(D30,F30,H30)</f>
        <v>0</v>
      </c>
      <c r="M30" s="36"/>
      <c r="N30" s="32">
        <f>SUM(C30,E30,G30,J30)</f>
        <v>0</v>
      </c>
      <c r="O30" s="36"/>
      <c r="P30" s="32">
        <f>L30+N30</f>
        <v>0</v>
      </c>
      <c r="Q30" s="16"/>
    </row>
    <row r="31" spans="1:22" s="5" customFormat="1" x14ac:dyDescent="0.25">
      <c r="A31" s="150"/>
      <c r="B31" s="150"/>
      <c r="C31" s="129"/>
      <c r="D31" s="121"/>
      <c r="E31" s="121"/>
      <c r="F31" s="121"/>
      <c r="G31" s="121"/>
      <c r="H31" s="127"/>
      <c r="I31" s="121"/>
      <c r="J31" s="129"/>
      <c r="K31" s="22"/>
      <c r="L31" s="20"/>
      <c r="M31" s="22"/>
      <c r="N31" s="20"/>
      <c r="O31" s="26"/>
      <c r="Q31" s="16"/>
    </row>
    <row r="32" spans="1:22" s="5" customFormat="1" ht="21" x14ac:dyDescent="0.35">
      <c r="A32" s="151" t="s">
        <v>128</v>
      </c>
      <c r="B32" s="152"/>
      <c r="C32" s="152"/>
      <c r="D32" s="153"/>
      <c r="E32" s="153"/>
      <c r="F32" s="153"/>
      <c r="G32" s="153"/>
      <c r="H32" s="154"/>
      <c r="I32" s="153"/>
      <c r="J32" s="153"/>
      <c r="K32" s="69"/>
      <c r="L32" s="65"/>
      <c r="M32" s="68"/>
      <c r="N32" s="33"/>
      <c r="O32" s="68"/>
      <c r="P32" s="33"/>
      <c r="Q32" s="268"/>
      <c r="R32" s="235"/>
      <c r="S32" s="235"/>
      <c r="T32" s="235"/>
      <c r="U32" s="235"/>
      <c r="V32" s="235"/>
    </row>
    <row r="33" spans="1:22" s="5" customFormat="1" x14ac:dyDescent="0.25">
      <c r="A33" s="155" t="s">
        <v>27</v>
      </c>
      <c r="B33" s="121" t="s">
        <v>111</v>
      </c>
      <c r="C33" s="129"/>
      <c r="D33" s="121"/>
      <c r="E33" s="121"/>
      <c r="F33" s="121"/>
      <c r="G33" s="121"/>
      <c r="H33" s="127"/>
      <c r="I33" s="121"/>
      <c r="J33" s="129"/>
      <c r="K33" s="31"/>
      <c r="L33" s="20"/>
      <c r="M33" s="31"/>
      <c r="N33" s="20"/>
      <c r="O33" s="61"/>
      <c r="Q33" s="16"/>
    </row>
    <row r="34" spans="1:22" s="5" customFormat="1" x14ac:dyDescent="0.25">
      <c r="A34" s="121" t="s">
        <v>29</v>
      </c>
      <c r="B34" s="121" t="s">
        <v>115</v>
      </c>
      <c r="C34" s="145"/>
      <c r="D34" s="145"/>
      <c r="E34" s="145"/>
      <c r="F34" s="145"/>
      <c r="G34" s="145"/>
      <c r="H34" s="145"/>
      <c r="I34" s="156"/>
      <c r="J34" s="145"/>
      <c r="K34" s="36"/>
      <c r="L34" s="27">
        <f t="shared" ref="L34:L51" si="8">SUM(D34,F34,H34)</f>
        <v>0</v>
      </c>
      <c r="M34" s="36"/>
      <c r="N34" s="30">
        <f t="shared" ref="N34:N52" si="9">SUM(C34,E34,G34,J34)</f>
        <v>0</v>
      </c>
      <c r="O34" s="36"/>
      <c r="P34" s="28">
        <f>L34+N34</f>
        <v>0</v>
      </c>
      <c r="Q34" s="16"/>
      <c r="S34" s="145">
        <f t="shared" ref="S34:S39" si="10">R34/10</f>
        <v>0</v>
      </c>
      <c r="T34" s="145">
        <f t="shared" ref="T34:T39" si="11">R34/12</f>
        <v>0</v>
      </c>
      <c r="U34" s="145">
        <f t="shared" ref="U34:U39" si="12">S34-T34</f>
        <v>0</v>
      </c>
      <c r="V34" s="145">
        <f>U34*8</f>
        <v>0</v>
      </c>
    </row>
    <row r="35" spans="1:22" s="5" customFormat="1" x14ac:dyDescent="0.25">
      <c r="A35" s="121" t="s">
        <v>30</v>
      </c>
      <c r="B35" s="121" t="s">
        <v>115</v>
      </c>
      <c r="C35" s="145"/>
      <c r="D35" s="145"/>
      <c r="E35" s="145"/>
      <c r="F35" s="145"/>
      <c r="G35" s="145"/>
      <c r="H35" s="145"/>
      <c r="I35" s="156"/>
      <c r="J35" s="145"/>
      <c r="K35" s="36"/>
      <c r="L35" s="27">
        <f t="shared" si="8"/>
        <v>0</v>
      </c>
      <c r="M35" s="36"/>
      <c r="N35" s="30">
        <f t="shared" si="9"/>
        <v>0</v>
      </c>
      <c r="O35" s="36"/>
      <c r="P35" s="28">
        <f t="shared" ref="P35:P50" si="13">L35+N35</f>
        <v>0</v>
      </c>
      <c r="Q35" s="16"/>
      <c r="S35" s="145">
        <f t="shared" si="10"/>
        <v>0</v>
      </c>
      <c r="T35" s="145">
        <f t="shared" si="11"/>
        <v>0</v>
      </c>
      <c r="U35" s="145">
        <f t="shared" si="12"/>
        <v>0</v>
      </c>
      <c r="V35" s="145">
        <f t="shared" ref="V35" si="14">U35*8</f>
        <v>0</v>
      </c>
    </row>
    <row r="36" spans="1:22" s="5" customFormat="1" x14ac:dyDescent="0.25">
      <c r="A36" s="121" t="s">
        <v>31</v>
      </c>
      <c r="B36" s="121" t="s">
        <v>115</v>
      </c>
      <c r="C36" s="145"/>
      <c r="D36" s="145"/>
      <c r="E36" s="145"/>
      <c r="F36" s="145"/>
      <c r="G36" s="145"/>
      <c r="H36" s="145"/>
      <c r="I36" s="156"/>
      <c r="J36" s="145"/>
      <c r="K36" s="36"/>
      <c r="L36" s="27">
        <f t="shared" si="8"/>
        <v>0</v>
      </c>
      <c r="M36" s="36"/>
      <c r="N36" s="30">
        <f t="shared" si="9"/>
        <v>0</v>
      </c>
      <c r="O36" s="36"/>
      <c r="P36" s="28">
        <f t="shared" si="13"/>
        <v>0</v>
      </c>
      <c r="Q36" s="16"/>
      <c r="S36" s="145">
        <f t="shared" si="10"/>
        <v>0</v>
      </c>
      <c r="T36" s="145">
        <f t="shared" si="11"/>
        <v>0</v>
      </c>
      <c r="U36" s="145">
        <f t="shared" si="12"/>
        <v>0</v>
      </c>
      <c r="V36" s="145">
        <f t="shared" ref="V36:V39" si="15">U36*8</f>
        <v>0</v>
      </c>
    </row>
    <row r="37" spans="1:22" s="5" customFormat="1" x14ac:dyDescent="0.25">
      <c r="A37" s="121" t="s">
        <v>32</v>
      </c>
      <c r="B37" s="121" t="s">
        <v>115</v>
      </c>
      <c r="C37" s="145"/>
      <c r="D37" s="145"/>
      <c r="E37" s="145"/>
      <c r="F37" s="145"/>
      <c r="G37" s="145"/>
      <c r="H37" s="145"/>
      <c r="I37" s="156"/>
      <c r="J37" s="145"/>
      <c r="K37" s="36"/>
      <c r="L37" s="27">
        <f t="shared" si="8"/>
        <v>0</v>
      </c>
      <c r="M37" s="36"/>
      <c r="N37" s="30">
        <f t="shared" si="9"/>
        <v>0</v>
      </c>
      <c r="O37" s="36"/>
      <c r="P37" s="28">
        <f t="shared" si="13"/>
        <v>0</v>
      </c>
      <c r="Q37" s="16"/>
      <c r="S37" s="145">
        <f t="shared" si="10"/>
        <v>0</v>
      </c>
      <c r="T37" s="145">
        <f t="shared" si="11"/>
        <v>0</v>
      </c>
      <c r="U37" s="145">
        <f t="shared" si="12"/>
        <v>0</v>
      </c>
      <c r="V37" s="145">
        <f t="shared" si="15"/>
        <v>0</v>
      </c>
    </row>
    <row r="38" spans="1:22" s="5" customFormat="1" x14ac:dyDescent="0.25">
      <c r="A38" s="121" t="s">
        <v>33</v>
      </c>
      <c r="B38" s="121" t="s">
        <v>115</v>
      </c>
      <c r="C38" s="145"/>
      <c r="D38" s="145"/>
      <c r="E38" s="145"/>
      <c r="F38" s="145"/>
      <c r="G38" s="145"/>
      <c r="H38" s="145"/>
      <c r="I38" s="156"/>
      <c r="J38" s="145"/>
      <c r="K38" s="36"/>
      <c r="L38" s="27">
        <f t="shared" si="8"/>
        <v>0</v>
      </c>
      <c r="M38" s="36"/>
      <c r="N38" s="30">
        <f t="shared" si="9"/>
        <v>0</v>
      </c>
      <c r="O38" s="36"/>
      <c r="P38" s="28">
        <f t="shared" si="13"/>
        <v>0</v>
      </c>
      <c r="Q38" s="16"/>
      <c r="S38" s="145">
        <f t="shared" si="10"/>
        <v>0</v>
      </c>
      <c r="T38" s="145">
        <f t="shared" si="11"/>
        <v>0</v>
      </c>
      <c r="U38" s="145">
        <f t="shared" si="12"/>
        <v>0</v>
      </c>
      <c r="V38" s="145">
        <f t="shared" si="15"/>
        <v>0</v>
      </c>
    </row>
    <row r="39" spans="1:22" s="5" customFormat="1" x14ac:dyDescent="0.25">
      <c r="A39" s="121" t="s">
        <v>34</v>
      </c>
      <c r="B39" s="121" t="s">
        <v>115</v>
      </c>
      <c r="C39" s="145"/>
      <c r="D39" s="145"/>
      <c r="E39" s="145"/>
      <c r="F39" s="145"/>
      <c r="G39" s="145"/>
      <c r="H39" s="145"/>
      <c r="I39" s="156"/>
      <c r="J39" s="145"/>
      <c r="K39" s="36"/>
      <c r="L39" s="27">
        <f t="shared" si="8"/>
        <v>0</v>
      </c>
      <c r="M39" s="36"/>
      <c r="N39" s="30">
        <f t="shared" si="9"/>
        <v>0</v>
      </c>
      <c r="O39" s="36"/>
      <c r="P39" s="28">
        <f t="shared" si="13"/>
        <v>0</v>
      </c>
      <c r="Q39" s="16"/>
      <c r="S39" s="145">
        <f t="shared" si="10"/>
        <v>0</v>
      </c>
      <c r="T39" s="145">
        <f t="shared" si="11"/>
        <v>0</v>
      </c>
      <c r="U39" s="145">
        <f t="shared" si="12"/>
        <v>0</v>
      </c>
      <c r="V39" s="145">
        <f t="shared" si="15"/>
        <v>0</v>
      </c>
    </row>
    <row r="40" spans="1:22" s="5" customFormat="1" x14ac:dyDescent="0.25">
      <c r="A40" s="121" t="s">
        <v>35</v>
      </c>
      <c r="B40" s="121" t="s">
        <v>115</v>
      </c>
      <c r="C40" s="145"/>
      <c r="D40" s="145"/>
      <c r="E40" s="145"/>
      <c r="F40" s="145"/>
      <c r="G40" s="145"/>
      <c r="H40" s="145"/>
      <c r="I40" s="156"/>
      <c r="J40" s="145"/>
      <c r="K40" s="36"/>
      <c r="L40" s="27">
        <f t="shared" si="8"/>
        <v>0</v>
      </c>
      <c r="M40" s="36"/>
      <c r="N40" s="17">
        <f t="shared" si="9"/>
        <v>0</v>
      </c>
      <c r="O40" s="36"/>
      <c r="P40" s="28">
        <f t="shared" si="13"/>
        <v>0</v>
      </c>
      <c r="Q40" s="16"/>
      <c r="R40" s="145"/>
      <c r="S40" s="145">
        <f>R40/10</f>
        <v>0</v>
      </c>
      <c r="T40" s="145">
        <f>R40/12</f>
        <v>0</v>
      </c>
      <c r="U40" s="145">
        <f>S40-T40</f>
        <v>0</v>
      </c>
      <c r="V40" s="145">
        <f>U40*8</f>
        <v>0</v>
      </c>
    </row>
    <row r="41" spans="1:22" s="5" customFormat="1" x14ac:dyDescent="0.25">
      <c r="A41" s="121" t="s">
        <v>36</v>
      </c>
      <c r="B41" s="121" t="s">
        <v>115</v>
      </c>
      <c r="C41" s="145"/>
      <c r="D41" s="145"/>
      <c r="E41" s="145"/>
      <c r="F41" s="145"/>
      <c r="G41" s="145"/>
      <c r="H41" s="145"/>
      <c r="I41" s="156"/>
      <c r="J41" s="145"/>
      <c r="K41" s="36"/>
      <c r="L41" s="27">
        <f t="shared" si="8"/>
        <v>0</v>
      </c>
      <c r="M41" s="36"/>
      <c r="N41" s="17">
        <f t="shared" si="9"/>
        <v>0</v>
      </c>
      <c r="O41" s="73"/>
      <c r="P41" s="28">
        <f t="shared" si="13"/>
        <v>0</v>
      </c>
      <c r="Q41" s="16"/>
      <c r="S41" s="145">
        <f t="shared" ref="S41:S46" si="16">R41/10</f>
        <v>0</v>
      </c>
      <c r="T41" s="145">
        <f t="shared" ref="T41:T46" si="17">R41/12</f>
        <v>0</v>
      </c>
      <c r="U41" s="145">
        <f t="shared" ref="U41:U46" si="18">S41-T41</f>
        <v>0</v>
      </c>
      <c r="V41" s="145">
        <f>U41*8</f>
        <v>0</v>
      </c>
    </row>
    <row r="42" spans="1:22" s="5" customFormat="1" x14ac:dyDescent="0.25">
      <c r="A42" s="121" t="s">
        <v>37</v>
      </c>
      <c r="B42" s="121" t="s">
        <v>115</v>
      </c>
      <c r="C42" s="145"/>
      <c r="D42" s="145"/>
      <c r="E42" s="145"/>
      <c r="F42" s="145"/>
      <c r="G42" s="145"/>
      <c r="H42" s="145"/>
      <c r="I42" s="156"/>
      <c r="J42" s="145"/>
      <c r="K42" s="36"/>
      <c r="L42" s="27">
        <f t="shared" si="8"/>
        <v>0</v>
      </c>
      <c r="M42" s="36"/>
      <c r="N42" s="30">
        <f t="shared" si="9"/>
        <v>0</v>
      </c>
      <c r="O42" s="36"/>
      <c r="P42" s="28">
        <f t="shared" si="13"/>
        <v>0</v>
      </c>
      <c r="Q42" s="16"/>
      <c r="S42" s="145">
        <f t="shared" si="16"/>
        <v>0</v>
      </c>
      <c r="T42" s="145">
        <f t="shared" si="17"/>
        <v>0</v>
      </c>
      <c r="U42" s="145">
        <f t="shared" si="18"/>
        <v>0</v>
      </c>
      <c r="V42" s="145">
        <f t="shared" ref="V42:V46" si="19">U42*8</f>
        <v>0</v>
      </c>
    </row>
    <row r="43" spans="1:22" s="5" customFormat="1" x14ac:dyDescent="0.25">
      <c r="A43" s="121" t="s">
        <v>38</v>
      </c>
      <c r="B43" s="121" t="s">
        <v>115</v>
      </c>
      <c r="C43" s="145"/>
      <c r="D43" s="145"/>
      <c r="E43" s="145"/>
      <c r="F43" s="145"/>
      <c r="G43" s="145"/>
      <c r="H43" s="145"/>
      <c r="I43" s="156"/>
      <c r="J43" s="145"/>
      <c r="K43" s="36"/>
      <c r="L43" s="27">
        <f t="shared" si="8"/>
        <v>0</v>
      </c>
      <c r="M43" s="36"/>
      <c r="N43" s="30">
        <f t="shared" si="9"/>
        <v>0</v>
      </c>
      <c r="O43" s="36"/>
      <c r="P43" s="28">
        <f>L43+N43</f>
        <v>0</v>
      </c>
      <c r="Q43" s="16"/>
      <c r="S43" s="145">
        <f t="shared" si="16"/>
        <v>0</v>
      </c>
      <c r="T43" s="145">
        <f t="shared" si="17"/>
        <v>0</v>
      </c>
      <c r="U43" s="145">
        <f t="shared" si="18"/>
        <v>0</v>
      </c>
      <c r="V43" s="145">
        <f t="shared" si="19"/>
        <v>0</v>
      </c>
    </row>
    <row r="44" spans="1:22" s="5" customFormat="1" ht="14.25" customHeight="1" x14ac:dyDescent="0.25">
      <c r="A44" s="121" t="s">
        <v>39</v>
      </c>
      <c r="B44" s="121" t="s">
        <v>115</v>
      </c>
      <c r="C44" s="145"/>
      <c r="D44" s="145"/>
      <c r="E44" s="145"/>
      <c r="F44" s="145"/>
      <c r="G44" s="145"/>
      <c r="H44" s="145"/>
      <c r="I44" s="156"/>
      <c r="J44" s="145"/>
      <c r="K44" s="36"/>
      <c r="L44" s="27">
        <f t="shared" si="8"/>
        <v>0</v>
      </c>
      <c r="M44" s="36"/>
      <c r="N44" s="30">
        <f t="shared" si="9"/>
        <v>0</v>
      </c>
      <c r="O44" s="36"/>
      <c r="P44" s="28">
        <f t="shared" si="13"/>
        <v>0</v>
      </c>
      <c r="Q44" s="16"/>
      <c r="S44" s="145">
        <f t="shared" si="16"/>
        <v>0</v>
      </c>
      <c r="T44" s="145">
        <f t="shared" si="17"/>
        <v>0</v>
      </c>
      <c r="U44" s="145">
        <f t="shared" si="18"/>
        <v>0</v>
      </c>
      <c r="V44" s="145">
        <f t="shared" si="19"/>
        <v>0</v>
      </c>
    </row>
    <row r="45" spans="1:22" s="5" customFormat="1" x14ac:dyDescent="0.25">
      <c r="A45" s="121" t="s">
        <v>40</v>
      </c>
      <c r="B45" s="121" t="s">
        <v>115</v>
      </c>
      <c r="C45" s="145"/>
      <c r="D45" s="145"/>
      <c r="E45" s="145"/>
      <c r="F45" s="145"/>
      <c r="G45" s="145"/>
      <c r="H45" s="145"/>
      <c r="I45" s="156"/>
      <c r="J45" s="145"/>
      <c r="K45" s="36"/>
      <c r="L45" s="27">
        <f t="shared" si="8"/>
        <v>0</v>
      </c>
      <c r="M45" s="36"/>
      <c r="N45" s="30">
        <f t="shared" si="9"/>
        <v>0</v>
      </c>
      <c r="O45" s="36"/>
      <c r="P45" s="28">
        <f t="shared" si="13"/>
        <v>0</v>
      </c>
      <c r="Q45" s="16"/>
      <c r="S45" s="145">
        <f t="shared" si="16"/>
        <v>0</v>
      </c>
      <c r="T45" s="145">
        <f t="shared" si="17"/>
        <v>0</v>
      </c>
      <c r="U45" s="145">
        <f t="shared" si="18"/>
        <v>0</v>
      </c>
      <c r="V45" s="145">
        <f t="shared" si="19"/>
        <v>0</v>
      </c>
    </row>
    <row r="46" spans="1:22" s="5" customFormat="1" x14ac:dyDescent="0.25">
      <c r="A46" s="121" t="s">
        <v>41</v>
      </c>
      <c r="B46" s="121" t="s">
        <v>115</v>
      </c>
      <c r="C46" s="145"/>
      <c r="D46" s="145"/>
      <c r="E46" s="145"/>
      <c r="F46" s="145"/>
      <c r="G46" s="145"/>
      <c r="H46" s="145"/>
      <c r="I46" s="156"/>
      <c r="J46" s="145"/>
      <c r="K46" s="36"/>
      <c r="L46" s="27">
        <f t="shared" si="8"/>
        <v>0</v>
      </c>
      <c r="M46" s="36"/>
      <c r="N46" s="30">
        <f t="shared" si="9"/>
        <v>0</v>
      </c>
      <c r="O46" s="36"/>
      <c r="P46" s="28">
        <f t="shared" si="13"/>
        <v>0</v>
      </c>
      <c r="Q46" s="16"/>
      <c r="S46" s="145">
        <f t="shared" si="16"/>
        <v>0</v>
      </c>
      <c r="T46" s="145">
        <f t="shared" si="17"/>
        <v>0</v>
      </c>
      <c r="U46" s="145">
        <f t="shared" si="18"/>
        <v>0</v>
      </c>
      <c r="V46" s="145">
        <f t="shared" si="19"/>
        <v>0</v>
      </c>
    </row>
    <row r="47" spans="1:22" s="5" customFormat="1" x14ac:dyDescent="0.25">
      <c r="A47" s="121" t="s">
        <v>42</v>
      </c>
      <c r="B47" s="121" t="s">
        <v>115</v>
      </c>
      <c r="C47" s="145"/>
      <c r="D47" s="145"/>
      <c r="E47" s="145"/>
      <c r="F47" s="145"/>
      <c r="G47" s="145"/>
      <c r="H47" s="145"/>
      <c r="I47" s="156"/>
      <c r="J47" s="145"/>
      <c r="K47" s="36"/>
      <c r="L47" s="27">
        <f t="shared" si="8"/>
        <v>0</v>
      </c>
      <c r="M47" s="36"/>
      <c r="N47" s="17">
        <f t="shared" si="9"/>
        <v>0</v>
      </c>
      <c r="O47" s="36"/>
      <c r="P47" s="28">
        <f t="shared" si="13"/>
        <v>0</v>
      </c>
      <c r="Q47" s="16"/>
      <c r="R47" s="145"/>
      <c r="S47" s="145">
        <f>R47/10</f>
        <v>0</v>
      </c>
      <c r="T47" s="145">
        <f>R47/12</f>
        <v>0</v>
      </c>
      <c r="U47" s="145">
        <f>S47-T47</f>
        <v>0</v>
      </c>
      <c r="V47" s="145">
        <f>U47*8</f>
        <v>0</v>
      </c>
    </row>
    <row r="48" spans="1:22" s="5" customFormat="1" x14ac:dyDescent="0.25">
      <c r="A48" s="121" t="s">
        <v>43</v>
      </c>
      <c r="B48" s="121" t="s">
        <v>115</v>
      </c>
      <c r="C48" s="145"/>
      <c r="D48" s="145"/>
      <c r="E48" s="145"/>
      <c r="F48" s="145"/>
      <c r="G48" s="145"/>
      <c r="H48" s="145"/>
      <c r="I48" s="156"/>
      <c r="J48" s="145"/>
      <c r="K48" s="36"/>
      <c r="L48" s="27">
        <f t="shared" si="8"/>
        <v>0</v>
      </c>
      <c r="M48" s="36"/>
      <c r="N48" s="17">
        <f t="shared" si="9"/>
        <v>0</v>
      </c>
      <c r="O48" s="36"/>
      <c r="P48" s="28">
        <f t="shared" si="13"/>
        <v>0</v>
      </c>
      <c r="Q48" s="16"/>
      <c r="S48" s="145">
        <f>R48/10</f>
        <v>0</v>
      </c>
      <c r="T48" s="145">
        <f>R48/12</f>
        <v>0</v>
      </c>
      <c r="U48" s="145">
        <f>S48-T48</f>
        <v>0</v>
      </c>
      <c r="V48" s="145">
        <f>U48*8</f>
        <v>0</v>
      </c>
    </row>
    <row r="49" spans="1:22" s="5" customFormat="1" ht="12.6" customHeight="1" x14ac:dyDescent="0.25">
      <c r="A49" s="121" t="s">
        <v>44</v>
      </c>
      <c r="B49" s="121" t="s">
        <v>115</v>
      </c>
      <c r="C49" s="145"/>
      <c r="D49" s="145"/>
      <c r="E49" s="145"/>
      <c r="F49" s="145"/>
      <c r="G49" s="145"/>
      <c r="H49" s="145"/>
      <c r="I49" s="156"/>
      <c r="J49" s="145"/>
      <c r="K49" s="36"/>
      <c r="L49" s="27">
        <f t="shared" si="8"/>
        <v>0</v>
      </c>
      <c r="M49" s="36"/>
      <c r="N49" s="17">
        <f t="shared" si="9"/>
        <v>0</v>
      </c>
      <c r="O49" s="36"/>
      <c r="P49" s="28">
        <f t="shared" si="13"/>
        <v>0</v>
      </c>
      <c r="Q49" s="16"/>
      <c r="R49" s="145"/>
      <c r="S49" s="145">
        <f>R49/10</f>
        <v>0</v>
      </c>
      <c r="T49" s="145">
        <f>R49/12</f>
        <v>0</v>
      </c>
      <c r="U49" s="145">
        <f>S49-T49</f>
        <v>0</v>
      </c>
      <c r="V49" s="145">
        <f>U49*8</f>
        <v>0</v>
      </c>
    </row>
    <row r="50" spans="1:22" s="5" customFormat="1" x14ac:dyDescent="0.25">
      <c r="A50" s="121" t="s">
        <v>45</v>
      </c>
      <c r="B50" s="121" t="s">
        <v>115</v>
      </c>
      <c r="C50" s="145"/>
      <c r="D50" s="157"/>
      <c r="E50" s="145"/>
      <c r="F50" s="145"/>
      <c r="G50" s="145"/>
      <c r="H50" s="145"/>
      <c r="I50" s="156"/>
      <c r="J50" s="145"/>
      <c r="K50" s="36"/>
      <c r="L50" s="27">
        <f t="shared" si="8"/>
        <v>0</v>
      </c>
      <c r="M50" s="36"/>
      <c r="N50" s="30">
        <f t="shared" si="9"/>
        <v>0</v>
      </c>
      <c r="O50" s="36"/>
      <c r="P50" s="28">
        <f t="shared" si="13"/>
        <v>0</v>
      </c>
      <c r="Q50" s="16"/>
      <c r="S50" s="145">
        <f>R50/10</f>
        <v>0</v>
      </c>
      <c r="T50" s="145">
        <f>R50/12</f>
        <v>0</v>
      </c>
      <c r="U50" s="145">
        <f>S50-T50</f>
        <v>0</v>
      </c>
      <c r="V50" s="145">
        <f>U50*8</f>
        <v>0</v>
      </c>
    </row>
    <row r="51" spans="1:22" s="5" customFormat="1" x14ac:dyDescent="0.25">
      <c r="A51" s="121" t="s">
        <v>47</v>
      </c>
      <c r="B51" s="121" t="s">
        <v>115</v>
      </c>
      <c r="C51" s="145"/>
      <c r="D51" s="145"/>
      <c r="E51" s="145"/>
      <c r="F51" s="145"/>
      <c r="G51" s="145"/>
      <c r="H51" s="145"/>
      <c r="I51" s="156"/>
      <c r="J51" s="145"/>
      <c r="K51" s="36"/>
      <c r="L51" s="27">
        <f t="shared" si="8"/>
        <v>0</v>
      </c>
      <c r="M51" s="36"/>
      <c r="N51" s="30">
        <f t="shared" si="9"/>
        <v>0</v>
      </c>
      <c r="O51" s="36"/>
      <c r="P51" s="28">
        <f>L51+N51</f>
        <v>0</v>
      </c>
      <c r="Q51" s="16"/>
      <c r="S51" s="145">
        <f>R51/10</f>
        <v>0</v>
      </c>
      <c r="T51" s="145">
        <f>R51/12</f>
        <v>0</v>
      </c>
      <c r="U51" s="145">
        <f>S51-T51</f>
        <v>0</v>
      </c>
      <c r="V51" s="145">
        <f>U51*8</f>
        <v>0</v>
      </c>
    </row>
    <row r="52" spans="1:22" s="5" customFormat="1" x14ac:dyDescent="0.25">
      <c r="A52" s="158" t="s">
        <v>46</v>
      </c>
      <c r="B52" s="121" t="s">
        <v>115</v>
      </c>
      <c r="C52" s="149">
        <f t="shared" ref="C52:J52" si="20">SUM(C34:C51)</f>
        <v>0</v>
      </c>
      <c r="D52" s="149">
        <f>SUM(D34:D51)</f>
        <v>0</v>
      </c>
      <c r="E52" s="149">
        <f t="shared" si="20"/>
        <v>0</v>
      </c>
      <c r="F52" s="149">
        <f t="shared" si="20"/>
        <v>0</v>
      </c>
      <c r="G52" s="149">
        <f>SUM(G34:G51)</f>
        <v>0</v>
      </c>
      <c r="H52" s="149">
        <f>SUM(H34:H51)</f>
        <v>0</v>
      </c>
      <c r="I52" s="132">
        <f t="shared" si="20"/>
        <v>0</v>
      </c>
      <c r="J52" s="149">
        <f t="shared" si="20"/>
        <v>0</v>
      </c>
      <c r="K52" s="36"/>
      <c r="L52" s="101">
        <f>SUM(D52,F52,H52)</f>
        <v>0</v>
      </c>
      <c r="M52" s="36"/>
      <c r="N52" s="32">
        <f t="shared" si="9"/>
        <v>0</v>
      </c>
      <c r="O52" s="36"/>
      <c r="P52" s="32">
        <f>L52+N52</f>
        <v>0</v>
      </c>
      <c r="Q52" s="16"/>
    </row>
    <row r="53" spans="1:22" s="5" customFormat="1" x14ac:dyDescent="0.25">
      <c r="A53" s="159" t="s">
        <v>16</v>
      </c>
      <c r="B53" s="121"/>
      <c r="C53" s="145"/>
      <c r="D53" s="160"/>
      <c r="E53" s="160"/>
      <c r="F53" s="160"/>
      <c r="G53" s="160"/>
      <c r="H53" s="161"/>
      <c r="I53" s="121"/>
      <c r="J53" s="145"/>
      <c r="K53" s="36"/>
      <c r="L53" s="27"/>
      <c r="M53" s="36"/>
      <c r="N53" s="27"/>
      <c r="O53" s="71"/>
      <c r="P53" s="34"/>
      <c r="Q53" s="16"/>
    </row>
    <row r="54" spans="1:22" s="5" customFormat="1" x14ac:dyDescent="0.25">
      <c r="A54" s="121" t="s">
        <v>48</v>
      </c>
      <c r="B54" s="121" t="s">
        <v>112</v>
      </c>
      <c r="C54" s="145"/>
      <c r="D54" s="145"/>
      <c r="E54" s="145"/>
      <c r="F54" s="145"/>
      <c r="G54" s="145"/>
      <c r="H54" s="156"/>
      <c r="I54" s="156"/>
      <c r="J54" s="145"/>
      <c r="K54" s="36"/>
      <c r="L54" s="27">
        <f t="shared" ref="L54:L59" si="21">SUM(D54,F54,H54)</f>
        <v>0</v>
      </c>
      <c r="M54" s="36"/>
      <c r="N54" s="27">
        <f t="shared" ref="N54:N59" si="22">SUM(C54,E54,G54,J54)</f>
        <v>0</v>
      </c>
      <c r="O54" s="36"/>
      <c r="P54" s="28">
        <f t="shared" ref="P54:P58" si="23">L54+N54</f>
        <v>0</v>
      </c>
      <c r="Q54" s="16"/>
      <c r="S54" s="5">
        <f t="shared" ref="S54:S58" si="24">R54/10</f>
        <v>0</v>
      </c>
      <c r="T54" s="5">
        <f t="shared" ref="T54:T58" si="25">R54/12</f>
        <v>0</v>
      </c>
      <c r="U54" s="5">
        <f t="shared" ref="U54:U58" si="26">S54-T54</f>
        <v>0</v>
      </c>
      <c r="V54" s="5">
        <f t="shared" ref="V54:V58" si="27">U54*8</f>
        <v>0</v>
      </c>
    </row>
    <row r="55" spans="1:22" s="5" customFormat="1" x14ac:dyDescent="0.25">
      <c r="A55" s="121" t="s">
        <v>49</v>
      </c>
      <c r="B55" s="121" t="s">
        <v>112</v>
      </c>
      <c r="C55" s="145"/>
      <c r="D55" s="145"/>
      <c r="E55" s="145"/>
      <c r="F55" s="145"/>
      <c r="G55" s="145"/>
      <c r="H55" s="156"/>
      <c r="I55" s="156"/>
      <c r="J55" s="145"/>
      <c r="K55" s="36"/>
      <c r="L55" s="27">
        <f t="shared" si="21"/>
        <v>0</v>
      </c>
      <c r="M55" s="36"/>
      <c r="N55" s="27">
        <f t="shared" si="22"/>
        <v>0</v>
      </c>
      <c r="O55" s="71"/>
      <c r="P55" s="28">
        <f t="shared" si="23"/>
        <v>0</v>
      </c>
      <c r="Q55" s="16"/>
      <c r="S55" s="5">
        <f t="shared" si="24"/>
        <v>0</v>
      </c>
      <c r="T55" s="5">
        <f t="shared" si="25"/>
        <v>0</v>
      </c>
      <c r="U55" s="5">
        <f t="shared" si="26"/>
        <v>0</v>
      </c>
      <c r="V55" s="5">
        <f t="shared" si="27"/>
        <v>0</v>
      </c>
    </row>
    <row r="56" spans="1:22" s="5" customFormat="1" ht="14.25" customHeight="1" x14ac:dyDescent="0.25">
      <c r="A56" s="121" t="s">
        <v>50</v>
      </c>
      <c r="B56" s="127" t="s">
        <v>112</v>
      </c>
      <c r="C56" s="145"/>
      <c r="D56" s="145"/>
      <c r="E56" s="145"/>
      <c r="F56" s="145"/>
      <c r="G56" s="145"/>
      <c r="H56" s="156"/>
      <c r="I56" s="156"/>
      <c r="J56" s="145"/>
      <c r="K56" s="36"/>
      <c r="L56" s="27">
        <f t="shared" si="21"/>
        <v>0</v>
      </c>
      <c r="M56" s="36"/>
      <c r="N56" s="27">
        <f t="shared" si="22"/>
        <v>0</v>
      </c>
      <c r="O56" s="36"/>
      <c r="P56" s="28">
        <f t="shared" si="23"/>
        <v>0</v>
      </c>
      <c r="Q56" s="16"/>
      <c r="S56" s="5">
        <f t="shared" si="24"/>
        <v>0</v>
      </c>
      <c r="T56" s="5">
        <f t="shared" si="25"/>
        <v>0</v>
      </c>
      <c r="U56" s="5">
        <f t="shared" si="26"/>
        <v>0</v>
      </c>
      <c r="V56" s="5">
        <f t="shared" si="27"/>
        <v>0</v>
      </c>
    </row>
    <row r="57" spans="1:22" s="5" customFormat="1" x14ac:dyDescent="0.25">
      <c r="A57" s="121" t="s">
        <v>51</v>
      </c>
      <c r="B57" s="127" t="s">
        <v>112</v>
      </c>
      <c r="C57" s="145"/>
      <c r="D57" s="145"/>
      <c r="E57" s="145"/>
      <c r="F57" s="145"/>
      <c r="G57" s="145"/>
      <c r="H57" s="156"/>
      <c r="I57" s="156"/>
      <c r="J57" s="145"/>
      <c r="K57" s="36"/>
      <c r="L57" s="27">
        <f t="shared" si="21"/>
        <v>0</v>
      </c>
      <c r="M57" s="36"/>
      <c r="N57" s="27">
        <f t="shared" si="22"/>
        <v>0</v>
      </c>
      <c r="O57" s="36"/>
      <c r="P57" s="28">
        <f t="shared" si="23"/>
        <v>0</v>
      </c>
      <c r="Q57" s="16"/>
      <c r="S57" s="5">
        <f t="shared" si="24"/>
        <v>0</v>
      </c>
      <c r="T57" s="5">
        <f t="shared" si="25"/>
        <v>0</v>
      </c>
      <c r="U57" s="5">
        <f t="shared" si="26"/>
        <v>0</v>
      </c>
      <c r="V57" s="5">
        <f t="shared" si="27"/>
        <v>0</v>
      </c>
    </row>
    <row r="58" spans="1:22" s="5" customFormat="1" x14ac:dyDescent="0.25">
      <c r="A58" s="121" t="s">
        <v>54</v>
      </c>
      <c r="B58" s="127" t="s">
        <v>112</v>
      </c>
      <c r="C58" s="145"/>
      <c r="D58" s="145"/>
      <c r="E58" s="145"/>
      <c r="F58" s="145"/>
      <c r="G58" s="145"/>
      <c r="H58" s="156"/>
      <c r="I58" s="156"/>
      <c r="J58" s="145"/>
      <c r="K58" s="36"/>
      <c r="L58" s="27">
        <f t="shared" si="21"/>
        <v>0</v>
      </c>
      <c r="M58" s="36"/>
      <c r="N58" s="27">
        <f t="shared" si="22"/>
        <v>0</v>
      </c>
      <c r="O58" s="36"/>
      <c r="P58" s="28">
        <f t="shared" si="23"/>
        <v>0</v>
      </c>
      <c r="Q58" s="16"/>
      <c r="S58" s="5">
        <f t="shared" si="24"/>
        <v>0</v>
      </c>
      <c r="T58" s="5">
        <f t="shared" si="25"/>
        <v>0</v>
      </c>
      <c r="U58" s="5">
        <f t="shared" si="26"/>
        <v>0</v>
      </c>
      <c r="V58" s="5">
        <f t="shared" si="27"/>
        <v>0</v>
      </c>
    </row>
    <row r="59" spans="1:22" s="5" customFormat="1" x14ac:dyDescent="0.25">
      <c r="A59" s="162" t="s">
        <v>52</v>
      </c>
      <c r="B59" s="121" t="s">
        <v>112</v>
      </c>
      <c r="C59" s="163">
        <f t="shared" ref="C59:J59" si="28">SUM(C54:C58)</f>
        <v>0</v>
      </c>
      <c r="D59" s="149">
        <f t="shared" si="28"/>
        <v>0</v>
      </c>
      <c r="E59" s="149">
        <f t="shared" si="28"/>
        <v>0</v>
      </c>
      <c r="F59" s="149">
        <f t="shared" si="28"/>
        <v>0</v>
      </c>
      <c r="G59" s="149">
        <f t="shared" si="28"/>
        <v>0</v>
      </c>
      <c r="H59" s="163">
        <f t="shared" si="28"/>
        <v>0</v>
      </c>
      <c r="I59" s="132">
        <f t="shared" si="28"/>
        <v>0</v>
      </c>
      <c r="J59" s="163">
        <f t="shared" si="28"/>
        <v>0</v>
      </c>
      <c r="K59" s="75"/>
      <c r="L59" s="100">
        <f t="shared" si="21"/>
        <v>0</v>
      </c>
      <c r="M59" s="75"/>
      <c r="N59" s="37">
        <f t="shared" si="22"/>
        <v>0</v>
      </c>
      <c r="O59" s="36"/>
      <c r="P59" s="37">
        <f>L59+N59</f>
        <v>0</v>
      </c>
      <c r="Q59" s="16"/>
    </row>
    <row r="60" spans="1:22" s="5" customFormat="1" x14ac:dyDescent="0.25">
      <c r="A60" s="164" t="s">
        <v>53</v>
      </c>
      <c r="B60" s="121" t="s">
        <v>111</v>
      </c>
      <c r="C60" s="129"/>
      <c r="D60" s="121"/>
      <c r="E60" s="121"/>
      <c r="F60" s="121"/>
      <c r="G60" s="121"/>
      <c r="H60" s="127"/>
      <c r="I60" s="121"/>
      <c r="J60" s="129"/>
      <c r="K60" s="31"/>
      <c r="L60" s="20"/>
      <c r="M60" s="31"/>
      <c r="N60" s="20"/>
      <c r="O60" s="61"/>
      <c r="Q60" s="16"/>
    </row>
    <row r="61" spans="1:22" s="5" customFormat="1" x14ac:dyDescent="0.25">
      <c r="A61" s="121" t="s">
        <v>57</v>
      </c>
      <c r="B61" s="127" t="s">
        <v>113</v>
      </c>
      <c r="C61" s="145"/>
      <c r="D61" s="145"/>
      <c r="E61" s="145"/>
      <c r="F61" s="145"/>
      <c r="G61" s="145"/>
      <c r="H61" s="130"/>
      <c r="I61" s="157"/>
      <c r="J61" s="145"/>
      <c r="K61" s="36"/>
      <c r="L61" s="27">
        <f>SUM(D61,F61,H61)</f>
        <v>0</v>
      </c>
      <c r="M61" s="36"/>
      <c r="N61" s="27">
        <f>SUM(C61,E61,G61,J61)</f>
        <v>0</v>
      </c>
      <c r="O61" s="36"/>
      <c r="P61" s="17">
        <f t="shared" ref="P61" si="29">L61+N61</f>
        <v>0</v>
      </c>
      <c r="Q61" s="16"/>
    </row>
    <row r="62" spans="1:22" s="5" customFormat="1" x14ac:dyDescent="0.25">
      <c r="A62" s="164" t="s">
        <v>55</v>
      </c>
      <c r="B62" s="121" t="s">
        <v>113</v>
      </c>
      <c r="C62" s="132">
        <f t="shared" ref="C62:J62" si="30">SUM(C61)</f>
        <v>0</v>
      </c>
      <c r="D62" s="132">
        <f t="shared" si="30"/>
        <v>0</v>
      </c>
      <c r="E62" s="132">
        <f t="shared" si="30"/>
        <v>0</v>
      </c>
      <c r="F62" s="132">
        <f t="shared" si="30"/>
        <v>0</v>
      </c>
      <c r="G62" s="132">
        <f t="shared" si="30"/>
        <v>0</v>
      </c>
      <c r="H62" s="132">
        <f t="shared" si="30"/>
        <v>0</v>
      </c>
      <c r="I62" s="132">
        <f t="shared" si="30"/>
        <v>0</v>
      </c>
      <c r="J62" s="132">
        <f t="shared" si="30"/>
        <v>0</v>
      </c>
      <c r="K62" s="31"/>
      <c r="L62" s="96">
        <f>SUM(D62,F62,H62)</f>
        <v>0</v>
      </c>
      <c r="M62" s="31"/>
      <c r="N62" s="23">
        <f>SUM(C62,E62,G62,J62)</f>
        <v>0</v>
      </c>
      <c r="O62" s="31"/>
      <c r="P62" s="23">
        <f>L62+N62</f>
        <v>0</v>
      </c>
      <c r="Q62" s="16"/>
    </row>
    <row r="63" spans="1:22" s="5" customFormat="1" x14ac:dyDescent="0.25">
      <c r="A63" s="165" t="s">
        <v>56</v>
      </c>
      <c r="B63" s="121" t="s">
        <v>111</v>
      </c>
      <c r="C63" s="129"/>
      <c r="D63" s="121"/>
      <c r="E63" s="121"/>
      <c r="F63" s="121"/>
      <c r="G63" s="121"/>
      <c r="H63" s="127"/>
      <c r="I63" s="121"/>
      <c r="J63" s="129"/>
      <c r="K63" s="31"/>
      <c r="L63" s="20"/>
      <c r="M63" s="31"/>
      <c r="N63" s="20"/>
      <c r="O63" s="61"/>
      <c r="Q63" s="16"/>
    </row>
    <row r="64" spans="1:22" s="5" customFormat="1" x14ac:dyDescent="0.25">
      <c r="A64" s="121" t="s">
        <v>58</v>
      </c>
      <c r="B64" s="127" t="s">
        <v>114</v>
      </c>
      <c r="C64" s="145"/>
      <c r="D64" s="145"/>
      <c r="E64" s="145"/>
      <c r="F64" s="145"/>
      <c r="G64" s="145"/>
      <c r="H64" s="130"/>
      <c r="I64" s="156"/>
      <c r="J64" s="145"/>
      <c r="K64" s="36"/>
      <c r="L64" s="27">
        <f>SUM(D64,F64,H64)</f>
        <v>0</v>
      </c>
      <c r="M64" s="36"/>
      <c r="N64" s="27">
        <f>SUM(C64,E64,G64,J64)</f>
        <v>0</v>
      </c>
      <c r="O64" s="36"/>
      <c r="P64" s="17">
        <f>L64+N64</f>
        <v>0</v>
      </c>
      <c r="Q64" s="16"/>
      <c r="S64" s="145">
        <f t="shared" ref="S64:S74" si="31">R64/10</f>
        <v>0</v>
      </c>
      <c r="T64" s="145">
        <f t="shared" ref="T64:T74" si="32">R64/12</f>
        <v>0</v>
      </c>
      <c r="U64" s="145">
        <f t="shared" ref="U64:U74" si="33">S64-T64</f>
        <v>0</v>
      </c>
      <c r="V64" s="145">
        <f>U64*8</f>
        <v>0</v>
      </c>
    </row>
    <row r="65" spans="1:22" s="5" customFormat="1" x14ac:dyDescent="0.25">
      <c r="A65" s="121" t="s">
        <v>59</v>
      </c>
      <c r="B65" s="127" t="s">
        <v>114</v>
      </c>
      <c r="C65" s="129"/>
      <c r="D65" s="145"/>
      <c r="E65" s="145"/>
      <c r="F65" s="145"/>
      <c r="G65" s="145"/>
      <c r="H65" s="130"/>
      <c r="I65" s="156"/>
      <c r="J65" s="145"/>
      <c r="K65" s="31"/>
      <c r="L65" s="27">
        <f t="shared" ref="L65:L75" si="34">SUM(D65,F65,H65)</f>
        <v>0</v>
      </c>
      <c r="M65" s="31"/>
      <c r="N65" s="27">
        <f t="shared" ref="N65:N75" si="35">SUM(C65,E65,G65,J65)</f>
        <v>0</v>
      </c>
      <c r="O65" s="36"/>
      <c r="P65" s="17">
        <f>L65+N65</f>
        <v>0</v>
      </c>
      <c r="Q65" s="16"/>
      <c r="S65" s="145">
        <f t="shared" si="31"/>
        <v>0</v>
      </c>
      <c r="T65" s="145">
        <f t="shared" si="32"/>
        <v>0</v>
      </c>
      <c r="U65" s="145">
        <f t="shared" si="33"/>
        <v>0</v>
      </c>
      <c r="V65" s="145">
        <f t="shared" ref="V65:V74" si="36">U65*8</f>
        <v>0</v>
      </c>
    </row>
    <row r="66" spans="1:22" s="5" customFormat="1" x14ac:dyDescent="0.25">
      <c r="A66" s="121" t="s">
        <v>60</v>
      </c>
      <c r="B66" s="127" t="s">
        <v>114</v>
      </c>
      <c r="C66" s="129"/>
      <c r="D66" s="145"/>
      <c r="E66" s="145"/>
      <c r="F66" s="145"/>
      <c r="G66" s="145"/>
      <c r="H66" s="130"/>
      <c r="I66" s="156"/>
      <c r="J66" s="145"/>
      <c r="K66" s="31"/>
      <c r="L66" s="27">
        <f t="shared" si="34"/>
        <v>0</v>
      </c>
      <c r="M66" s="31"/>
      <c r="N66" s="27">
        <f t="shared" si="35"/>
        <v>0</v>
      </c>
      <c r="O66" s="31"/>
      <c r="P66" s="17">
        <f t="shared" ref="P66:P74" si="37">L66+N66</f>
        <v>0</v>
      </c>
      <c r="Q66" s="16"/>
      <c r="S66" s="145">
        <f t="shared" si="31"/>
        <v>0</v>
      </c>
      <c r="T66" s="145">
        <f t="shared" si="32"/>
        <v>0</v>
      </c>
      <c r="U66" s="145">
        <f t="shared" si="33"/>
        <v>0</v>
      </c>
      <c r="V66" s="145">
        <f t="shared" si="36"/>
        <v>0</v>
      </c>
    </row>
    <row r="67" spans="1:22" s="5" customFormat="1" x14ac:dyDescent="0.25">
      <c r="A67" s="121" t="s">
        <v>61</v>
      </c>
      <c r="B67" s="127" t="s">
        <v>114</v>
      </c>
      <c r="C67" s="129"/>
      <c r="D67" s="145"/>
      <c r="E67" s="145"/>
      <c r="F67" s="145"/>
      <c r="G67" s="145"/>
      <c r="H67" s="130"/>
      <c r="I67" s="156"/>
      <c r="J67" s="145"/>
      <c r="K67" s="31"/>
      <c r="L67" s="27">
        <f t="shared" si="34"/>
        <v>0</v>
      </c>
      <c r="M67" s="31"/>
      <c r="N67" s="27">
        <f t="shared" si="35"/>
        <v>0</v>
      </c>
      <c r="O67" s="31"/>
      <c r="P67" s="17">
        <f t="shared" si="37"/>
        <v>0</v>
      </c>
      <c r="Q67" s="16"/>
      <c r="S67" s="145">
        <f t="shared" si="31"/>
        <v>0</v>
      </c>
      <c r="T67" s="145">
        <f t="shared" si="32"/>
        <v>0</v>
      </c>
      <c r="U67" s="145">
        <f t="shared" si="33"/>
        <v>0</v>
      </c>
      <c r="V67" s="145">
        <f t="shared" si="36"/>
        <v>0</v>
      </c>
    </row>
    <row r="68" spans="1:22" s="5" customFormat="1" x14ac:dyDescent="0.25">
      <c r="A68" s="121" t="s">
        <v>62</v>
      </c>
      <c r="B68" s="127" t="s">
        <v>114</v>
      </c>
      <c r="C68" s="129"/>
      <c r="D68" s="145"/>
      <c r="E68" s="145"/>
      <c r="F68" s="145"/>
      <c r="G68" s="145"/>
      <c r="H68" s="130"/>
      <c r="I68" s="156"/>
      <c r="J68" s="145"/>
      <c r="K68" s="76"/>
      <c r="L68" s="27">
        <f t="shared" si="34"/>
        <v>0</v>
      </c>
      <c r="M68" s="76"/>
      <c r="N68" s="27">
        <f t="shared" si="35"/>
        <v>0</v>
      </c>
      <c r="O68" s="36"/>
      <c r="P68" s="17">
        <f t="shared" si="37"/>
        <v>0</v>
      </c>
      <c r="Q68" s="16"/>
      <c r="S68" s="145">
        <f t="shared" si="31"/>
        <v>0</v>
      </c>
      <c r="T68" s="145">
        <f t="shared" si="32"/>
        <v>0</v>
      </c>
      <c r="U68" s="145">
        <f t="shared" si="33"/>
        <v>0</v>
      </c>
      <c r="V68" s="145">
        <f t="shared" si="36"/>
        <v>0</v>
      </c>
    </row>
    <row r="69" spans="1:22" s="5" customFormat="1" x14ac:dyDescent="0.25">
      <c r="A69" s="121" t="s">
        <v>63</v>
      </c>
      <c r="B69" s="127" t="s">
        <v>114</v>
      </c>
      <c r="C69" s="129"/>
      <c r="D69" s="145"/>
      <c r="E69" s="145"/>
      <c r="F69" s="145"/>
      <c r="G69" s="145"/>
      <c r="H69" s="130"/>
      <c r="I69" s="156"/>
      <c r="J69" s="145"/>
      <c r="K69" s="31"/>
      <c r="L69" s="27">
        <f t="shared" si="34"/>
        <v>0</v>
      </c>
      <c r="M69" s="31"/>
      <c r="N69" s="27">
        <f t="shared" si="35"/>
        <v>0</v>
      </c>
      <c r="O69" s="31"/>
      <c r="P69" s="17">
        <f t="shared" si="37"/>
        <v>0</v>
      </c>
      <c r="Q69" s="16"/>
      <c r="S69" s="145">
        <f t="shared" si="31"/>
        <v>0</v>
      </c>
      <c r="T69" s="145">
        <f t="shared" si="32"/>
        <v>0</v>
      </c>
      <c r="U69" s="145">
        <f t="shared" si="33"/>
        <v>0</v>
      </c>
      <c r="V69" s="145">
        <f t="shared" si="36"/>
        <v>0</v>
      </c>
    </row>
    <row r="70" spans="1:22" s="5" customFormat="1" x14ac:dyDescent="0.25">
      <c r="A70" s="121" t="s">
        <v>64</v>
      </c>
      <c r="B70" s="127" t="s">
        <v>114</v>
      </c>
      <c r="C70" s="129"/>
      <c r="D70" s="145"/>
      <c r="E70" s="145"/>
      <c r="F70" s="145"/>
      <c r="G70" s="145"/>
      <c r="H70" s="130"/>
      <c r="I70" s="156"/>
      <c r="J70" s="145"/>
      <c r="K70" s="31"/>
      <c r="L70" s="27">
        <f t="shared" si="34"/>
        <v>0</v>
      </c>
      <c r="M70" s="31"/>
      <c r="N70" s="27">
        <f t="shared" si="35"/>
        <v>0</v>
      </c>
      <c r="O70" s="36"/>
      <c r="P70" s="17">
        <f t="shared" si="37"/>
        <v>0</v>
      </c>
      <c r="Q70" s="16"/>
      <c r="S70" s="145">
        <f t="shared" si="31"/>
        <v>0</v>
      </c>
      <c r="T70" s="145">
        <f t="shared" si="32"/>
        <v>0</v>
      </c>
      <c r="U70" s="145">
        <f t="shared" si="33"/>
        <v>0</v>
      </c>
      <c r="V70" s="145">
        <f t="shared" si="36"/>
        <v>0</v>
      </c>
    </row>
    <row r="71" spans="1:22" s="5" customFormat="1" x14ac:dyDescent="0.25">
      <c r="A71" s="121" t="s">
        <v>65</v>
      </c>
      <c r="B71" s="127" t="s">
        <v>114</v>
      </c>
      <c r="C71" s="129"/>
      <c r="D71" s="145"/>
      <c r="E71" s="145"/>
      <c r="F71" s="145"/>
      <c r="G71" s="145"/>
      <c r="H71" s="130"/>
      <c r="I71" s="156"/>
      <c r="J71" s="145"/>
      <c r="K71" s="31"/>
      <c r="L71" s="27">
        <f t="shared" si="34"/>
        <v>0</v>
      </c>
      <c r="M71" s="31"/>
      <c r="N71" s="27">
        <f t="shared" si="35"/>
        <v>0</v>
      </c>
      <c r="O71" s="36"/>
      <c r="P71" s="17">
        <f t="shared" si="37"/>
        <v>0</v>
      </c>
      <c r="Q71" s="16"/>
      <c r="S71" s="145">
        <f t="shared" si="31"/>
        <v>0</v>
      </c>
      <c r="T71" s="145">
        <f t="shared" si="32"/>
        <v>0</v>
      </c>
      <c r="U71" s="145">
        <f t="shared" si="33"/>
        <v>0</v>
      </c>
      <c r="V71" s="145">
        <f t="shared" si="36"/>
        <v>0</v>
      </c>
    </row>
    <row r="72" spans="1:22" s="5" customFormat="1" ht="12.6" customHeight="1" x14ac:dyDescent="0.25">
      <c r="A72" s="121" t="s">
        <v>66</v>
      </c>
      <c r="B72" s="127" t="s">
        <v>114</v>
      </c>
      <c r="C72" s="129"/>
      <c r="D72" s="145"/>
      <c r="E72" s="145"/>
      <c r="F72" s="145"/>
      <c r="G72" s="145"/>
      <c r="H72" s="130"/>
      <c r="I72" s="156"/>
      <c r="J72" s="145"/>
      <c r="K72" s="31"/>
      <c r="L72" s="27">
        <f t="shared" si="34"/>
        <v>0</v>
      </c>
      <c r="M72" s="31"/>
      <c r="N72" s="27">
        <f t="shared" si="35"/>
        <v>0</v>
      </c>
      <c r="O72" s="31"/>
      <c r="P72" s="17">
        <f t="shared" si="37"/>
        <v>0</v>
      </c>
      <c r="Q72" s="16"/>
      <c r="S72" s="145">
        <f t="shared" si="31"/>
        <v>0</v>
      </c>
      <c r="T72" s="145">
        <f t="shared" si="32"/>
        <v>0</v>
      </c>
      <c r="U72" s="145">
        <f t="shared" si="33"/>
        <v>0</v>
      </c>
      <c r="V72" s="145">
        <f t="shared" si="36"/>
        <v>0</v>
      </c>
    </row>
    <row r="73" spans="1:22" s="5" customFormat="1" ht="12.6" customHeight="1" x14ac:dyDescent="0.25">
      <c r="A73" s="121" t="s">
        <v>67</v>
      </c>
      <c r="B73" s="127" t="s">
        <v>114</v>
      </c>
      <c r="C73" s="129"/>
      <c r="D73" s="145"/>
      <c r="E73" s="145"/>
      <c r="F73" s="145"/>
      <c r="G73" s="145"/>
      <c r="H73" s="130"/>
      <c r="I73" s="156"/>
      <c r="J73" s="145"/>
      <c r="K73" s="31"/>
      <c r="L73" s="27">
        <f t="shared" si="34"/>
        <v>0</v>
      </c>
      <c r="M73" s="31"/>
      <c r="N73" s="27">
        <f t="shared" si="35"/>
        <v>0</v>
      </c>
      <c r="O73" s="31"/>
      <c r="P73" s="17">
        <f t="shared" si="37"/>
        <v>0</v>
      </c>
      <c r="Q73" s="16"/>
      <c r="S73" s="145">
        <f t="shared" si="31"/>
        <v>0</v>
      </c>
      <c r="T73" s="145">
        <f t="shared" si="32"/>
        <v>0</v>
      </c>
      <c r="U73" s="145">
        <f t="shared" si="33"/>
        <v>0</v>
      </c>
      <c r="V73" s="145">
        <f t="shared" si="36"/>
        <v>0</v>
      </c>
    </row>
    <row r="74" spans="1:22" s="5" customFormat="1" x14ac:dyDescent="0.25">
      <c r="A74" s="121" t="s">
        <v>165</v>
      </c>
      <c r="B74" s="127" t="s">
        <v>114</v>
      </c>
      <c r="C74" s="129"/>
      <c r="D74" s="145"/>
      <c r="E74" s="145"/>
      <c r="F74" s="145"/>
      <c r="G74" s="145"/>
      <c r="H74" s="130"/>
      <c r="I74" s="156"/>
      <c r="J74" s="145"/>
      <c r="K74" s="31"/>
      <c r="L74" s="27">
        <f t="shared" si="34"/>
        <v>0</v>
      </c>
      <c r="M74" s="31"/>
      <c r="N74" s="27">
        <f t="shared" si="35"/>
        <v>0</v>
      </c>
      <c r="O74" s="31"/>
      <c r="P74" s="17">
        <f t="shared" si="37"/>
        <v>0</v>
      </c>
      <c r="Q74" s="16"/>
      <c r="S74" s="145">
        <f t="shared" si="31"/>
        <v>0</v>
      </c>
      <c r="T74" s="145">
        <f t="shared" si="32"/>
        <v>0</v>
      </c>
      <c r="U74" s="145">
        <f t="shared" si="33"/>
        <v>0</v>
      </c>
      <c r="V74" s="145">
        <f t="shared" si="36"/>
        <v>0</v>
      </c>
    </row>
    <row r="75" spans="1:22" s="5" customFormat="1" x14ac:dyDescent="0.25">
      <c r="A75" s="165" t="s">
        <v>68</v>
      </c>
      <c r="B75" s="121" t="s">
        <v>114</v>
      </c>
      <c r="C75" s="135">
        <f t="shared" ref="C75:J75" si="38">SUM(C64:C74)</f>
        <v>0</v>
      </c>
      <c r="D75" s="135">
        <f>SUM(D64:D74)</f>
        <v>0</v>
      </c>
      <c r="E75" s="135">
        <f t="shared" si="38"/>
        <v>0</v>
      </c>
      <c r="F75" s="135">
        <f t="shared" si="38"/>
        <v>0</v>
      </c>
      <c r="G75" s="135">
        <f t="shared" si="38"/>
        <v>0</v>
      </c>
      <c r="H75" s="135">
        <f t="shared" si="38"/>
        <v>0</v>
      </c>
      <c r="I75" s="132">
        <f t="shared" si="38"/>
        <v>0</v>
      </c>
      <c r="J75" s="135">
        <f t="shared" si="38"/>
        <v>0</v>
      </c>
      <c r="K75" s="62"/>
      <c r="L75" s="102">
        <f t="shared" si="34"/>
        <v>0</v>
      </c>
      <c r="M75" s="62"/>
      <c r="N75" s="25">
        <f t="shared" si="35"/>
        <v>0</v>
      </c>
      <c r="O75" s="62"/>
      <c r="P75" s="25">
        <f>L75+N75</f>
        <v>0</v>
      </c>
      <c r="Q75" s="16"/>
    </row>
    <row r="76" spans="1:22" s="26" customFormat="1" x14ac:dyDescent="0.25">
      <c r="A76" s="166"/>
      <c r="B76" s="127"/>
      <c r="C76" s="167"/>
      <c r="D76" s="167"/>
      <c r="E76" s="167"/>
      <c r="F76" s="167"/>
      <c r="G76" s="167"/>
      <c r="H76" s="167"/>
      <c r="I76" s="168"/>
      <c r="J76" s="167"/>
      <c r="K76" s="42"/>
      <c r="L76" s="86"/>
      <c r="M76" s="42"/>
      <c r="N76" s="86"/>
      <c r="O76" s="42"/>
      <c r="P76" s="86"/>
    </row>
    <row r="77" spans="1:22" s="5" customFormat="1" ht="15.75" x14ac:dyDescent="0.25">
      <c r="A77" s="87" t="s">
        <v>123</v>
      </c>
      <c r="C77" s="55">
        <f t="shared" ref="C77:J77" si="39">SUM(C9,C13,C16,C19,C24,C30)</f>
        <v>0</v>
      </c>
      <c r="D77" s="55">
        <f t="shared" si="39"/>
        <v>0</v>
      </c>
      <c r="E77" s="55">
        <f t="shared" si="39"/>
        <v>0</v>
      </c>
      <c r="F77" s="55">
        <f t="shared" si="39"/>
        <v>0</v>
      </c>
      <c r="G77" s="55">
        <f t="shared" si="39"/>
        <v>0</v>
      </c>
      <c r="H77" s="55">
        <f t="shared" si="39"/>
        <v>0</v>
      </c>
      <c r="I77" s="21">
        <f t="shared" si="39"/>
        <v>0</v>
      </c>
      <c r="J77" s="55">
        <f t="shared" si="39"/>
        <v>0</v>
      </c>
      <c r="K77" s="62"/>
      <c r="L77" s="55">
        <f>SUM(L9,L13,L16,L19,L24,L30)</f>
        <v>0</v>
      </c>
      <c r="M77" s="55"/>
      <c r="N77" s="55">
        <f>SUM(N9,N13,N16,N19,N24,N30)</f>
        <v>0</v>
      </c>
      <c r="O77" s="55"/>
      <c r="P77" s="55">
        <f t="shared" ref="P77" si="40">SUM(P9,P13,P16,P19,P24,P30)</f>
        <v>0</v>
      </c>
      <c r="Q77" s="16"/>
    </row>
    <row r="78" spans="1:22" s="5" customFormat="1" ht="15.75" x14ac:dyDescent="0.25">
      <c r="A78" s="87" t="s">
        <v>122</v>
      </c>
      <c r="C78" s="25">
        <f t="shared" ref="C78:J78" si="41">SUM(C52,C59,C62,C75)</f>
        <v>0</v>
      </c>
      <c r="D78" s="25">
        <f t="shared" si="41"/>
        <v>0</v>
      </c>
      <c r="E78" s="25">
        <f t="shared" si="41"/>
        <v>0</v>
      </c>
      <c r="F78" s="25">
        <f t="shared" si="41"/>
        <v>0</v>
      </c>
      <c r="G78" s="25">
        <f t="shared" si="41"/>
        <v>0</v>
      </c>
      <c r="H78" s="25">
        <f t="shared" si="41"/>
        <v>0</v>
      </c>
      <c r="I78" s="23">
        <f t="shared" si="41"/>
        <v>0</v>
      </c>
      <c r="J78" s="25">
        <f t="shared" si="41"/>
        <v>0</v>
      </c>
      <c r="K78" s="62"/>
      <c r="L78" s="25">
        <f>SUM(L52,L59,L62,L75,)</f>
        <v>0</v>
      </c>
      <c r="M78" s="25"/>
      <c r="N78" s="25">
        <f t="shared" ref="N78:P78" si="42">SUM(N52,N59,N62,N75,)</f>
        <v>0</v>
      </c>
      <c r="O78" s="25"/>
      <c r="P78" s="25">
        <f t="shared" si="42"/>
        <v>0</v>
      </c>
      <c r="Q78" s="16"/>
    </row>
    <row r="79" spans="1:22" s="5" customFormat="1" ht="15.75" x14ac:dyDescent="0.25">
      <c r="A79" s="88" t="s">
        <v>121</v>
      </c>
      <c r="C79" s="93">
        <f t="shared" ref="C79:J79" si="43">SUM(C9,C13,C16,C19,C24,C30,C52,C59,C62,C75)</f>
        <v>0</v>
      </c>
      <c r="D79" s="90">
        <f t="shared" si="43"/>
        <v>0</v>
      </c>
      <c r="E79" s="79">
        <f t="shared" si="43"/>
        <v>0</v>
      </c>
      <c r="F79" s="89">
        <f t="shared" si="43"/>
        <v>0</v>
      </c>
      <c r="G79" s="79">
        <f t="shared" si="43"/>
        <v>0</v>
      </c>
      <c r="H79" s="90">
        <f t="shared" si="43"/>
        <v>0</v>
      </c>
      <c r="I79" s="115">
        <f>SUM(I9,I13,I16,I19,I24,I30,I52,I59,I62,I75)</f>
        <v>0</v>
      </c>
      <c r="J79" s="91">
        <f t="shared" si="43"/>
        <v>0</v>
      </c>
      <c r="K79" s="12"/>
      <c r="L79" s="92">
        <f>SUM(L75,L62,L59,L52,L30,L24,L19,L16,L13,L9)</f>
        <v>0</v>
      </c>
      <c r="M79" s="92"/>
      <c r="N79" s="92">
        <f>SUM(N75,N62,N59,N52,N30,N24,N19,N16,N13,N9)</f>
        <v>0</v>
      </c>
      <c r="O79" s="92"/>
      <c r="P79" s="92">
        <f>SUM(P75,P62,P59,P52,P30,P24,P19,P16,P13,P9)</f>
        <v>0</v>
      </c>
      <c r="Q79" s="18"/>
      <c r="R79" s="91">
        <f>SUM(R7:R78)</f>
        <v>0</v>
      </c>
      <c r="S79" s="91">
        <f t="shared" ref="S79:T79" si="44">SUM(S7:S78)</f>
        <v>0</v>
      </c>
      <c r="T79" s="91">
        <f t="shared" si="44"/>
        <v>0</v>
      </c>
      <c r="U79" s="91">
        <f>SUM(U7:U78)</f>
        <v>0</v>
      </c>
      <c r="V79" s="91">
        <f>SUM(V7:V78)</f>
        <v>0</v>
      </c>
    </row>
    <row r="80" spans="1:22" s="5" customFormat="1" ht="15.75" thickBot="1" x14ac:dyDescent="0.3">
      <c r="A80" s="15"/>
      <c r="B80" s="15"/>
      <c r="E80" s="20"/>
      <c r="F80" s="20"/>
      <c r="G80" s="20"/>
      <c r="K80" s="26"/>
      <c r="L80" s="20"/>
      <c r="M80" s="22"/>
      <c r="N80" s="20"/>
      <c r="O80" s="22"/>
      <c r="P80" s="20"/>
      <c r="Q80" s="20"/>
    </row>
    <row r="81" spans="1:15" s="5" customFormat="1" ht="15.75" x14ac:dyDescent="0.25">
      <c r="A81" s="57" t="s">
        <v>69</v>
      </c>
      <c r="B81" s="58" t="s">
        <v>167</v>
      </c>
      <c r="C81" s="58" t="s">
        <v>117</v>
      </c>
      <c r="D81" s="78"/>
      <c r="E81" s="63"/>
      <c r="F81" s="39"/>
      <c r="G81" s="26"/>
      <c r="H81" s="26"/>
      <c r="I81" s="26"/>
      <c r="J81" s="63"/>
      <c r="K81" s="26"/>
      <c r="M81" s="26"/>
      <c r="O81" s="26"/>
    </row>
    <row r="82" spans="1:15" s="5" customFormat="1" x14ac:dyDescent="0.25">
      <c r="A82" s="169" t="s">
        <v>3</v>
      </c>
      <c r="B82" s="170" t="s">
        <v>70</v>
      </c>
      <c r="C82" s="171" t="s">
        <v>71</v>
      </c>
      <c r="D82" s="106">
        <f>L9</f>
        <v>0</v>
      </c>
      <c r="E82" s="26"/>
      <c r="F82" s="26"/>
      <c r="G82" s="26"/>
      <c r="H82" s="26"/>
      <c r="I82" s="64"/>
      <c r="J82" s="26"/>
      <c r="K82" s="64"/>
      <c r="M82" s="26"/>
      <c r="O82" s="26"/>
    </row>
    <row r="83" spans="1:15" s="5" customFormat="1" x14ac:dyDescent="0.25">
      <c r="A83" s="172" t="s">
        <v>6</v>
      </c>
      <c r="B83" s="170" t="s">
        <v>72</v>
      </c>
      <c r="C83" s="171" t="s">
        <v>73</v>
      </c>
      <c r="D83" s="107">
        <f>I79</f>
        <v>0</v>
      </c>
      <c r="E83" s="26"/>
      <c r="F83" s="26"/>
      <c r="G83" s="26"/>
      <c r="H83" s="26"/>
      <c r="I83" s="26"/>
      <c r="J83" s="26"/>
      <c r="K83" s="35"/>
      <c r="M83" s="26"/>
      <c r="O83" s="26"/>
    </row>
    <row r="84" spans="1:15" s="5" customFormat="1" x14ac:dyDescent="0.25">
      <c r="A84" s="173" t="s">
        <v>10</v>
      </c>
      <c r="B84" s="174" t="s">
        <v>74</v>
      </c>
      <c r="C84" s="171" t="s">
        <v>75</v>
      </c>
      <c r="D84" s="103">
        <f>L16</f>
        <v>0</v>
      </c>
      <c r="E84" s="26"/>
      <c r="F84" s="26"/>
      <c r="G84" s="26"/>
      <c r="H84" s="26"/>
      <c r="I84" s="26"/>
      <c r="J84" s="26"/>
      <c r="K84" s="26"/>
      <c r="L84" s="17"/>
      <c r="M84" s="26"/>
      <c r="O84" s="26"/>
    </row>
    <row r="85" spans="1:15" s="5" customFormat="1" x14ac:dyDescent="0.25">
      <c r="A85" s="175" t="s">
        <v>13</v>
      </c>
      <c r="B85" s="174" t="s">
        <v>76</v>
      </c>
      <c r="C85" s="171" t="s">
        <v>77</v>
      </c>
      <c r="D85" s="108">
        <f>L19</f>
        <v>0</v>
      </c>
      <c r="E85" s="26"/>
      <c r="F85" s="26"/>
      <c r="G85" s="26"/>
      <c r="H85" s="26"/>
      <c r="I85" s="26"/>
      <c r="J85" s="26"/>
      <c r="K85" s="26"/>
      <c r="M85" s="26"/>
      <c r="O85" s="26"/>
    </row>
    <row r="86" spans="1:15" s="5" customFormat="1" x14ac:dyDescent="0.25">
      <c r="A86" s="176" t="s">
        <v>16</v>
      </c>
      <c r="B86" s="174" t="s">
        <v>78</v>
      </c>
      <c r="C86" s="177" t="s">
        <v>79</v>
      </c>
      <c r="D86" s="109">
        <f>L24</f>
        <v>0</v>
      </c>
      <c r="E86" s="26"/>
      <c r="F86" s="26"/>
      <c r="G86" s="26"/>
      <c r="H86" s="26"/>
      <c r="I86" s="26"/>
      <c r="J86" s="26"/>
      <c r="K86" s="26"/>
      <c r="M86" s="26"/>
      <c r="O86" s="26"/>
    </row>
    <row r="87" spans="1:15" s="5" customFormat="1" x14ac:dyDescent="0.25">
      <c r="A87" s="178" t="s">
        <v>21</v>
      </c>
      <c r="B87" s="174" t="s">
        <v>80</v>
      </c>
      <c r="C87" s="171" t="s">
        <v>81</v>
      </c>
      <c r="D87" s="110">
        <f>L30</f>
        <v>0</v>
      </c>
      <c r="E87" s="26"/>
      <c r="F87" s="26"/>
      <c r="G87" s="26"/>
      <c r="H87" s="26"/>
      <c r="I87" s="26"/>
      <c r="J87" s="26"/>
      <c r="K87" s="26"/>
      <c r="M87" s="26"/>
      <c r="O87" s="26"/>
    </row>
    <row r="88" spans="1:15" s="5" customFormat="1" x14ac:dyDescent="0.25">
      <c r="A88" s="179" t="s">
        <v>82</v>
      </c>
      <c r="B88" s="170" t="s">
        <v>83</v>
      </c>
      <c r="C88" s="180" t="s">
        <v>84</v>
      </c>
      <c r="D88" s="111">
        <f>L52</f>
        <v>0</v>
      </c>
      <c r="E88" s="26"/>
      <c r="F88" s="26"/>
      <c r="G88" s="26"/>
      <c r="H88" s="26"/>
      <c r="I88" s="26"/>
      <c r="J88" s="26"/>
      <c r="K88" s="26"/>
      <c r="M88" s="26"/>
      <c r="O88" s="26"/>
    </row>
    <row r="89" spans="1:15" s="5" customFormat="1" x14ac:dyDescent="0.25">
      <c r="A89" s="181" t="s">
        <v>16</v>
      </c>
      <c r="B89" s="157" t="s">
        <v>85</v>
      </c>
      <c r="C89" s="171" t="s">
        <v>86</v>
      </c>
      <c r="D89" s="112">
        <f>L59</f>
        <v>0</v>
      </c>
      <c r="E89" s="26"/>
      <c r="F89" s="26"/>
      <c r="G89" s="26"/>
      <c r="H89" s="26"/>
      <c r="I89" s="26"/>
      <c r="J89" s="26"/>
      <c r="K89" s="26"/>
      <c r="M89" s="26"/>
      <c r="O89" s="26"/>
    </row>
    <row r="90" spans="1:15" s="5" customFormat="1" x14ac:dyDescent="0.25">
      <c r="A90" s="182" t="s">
        <v>87</v>
      </c>
      <c r="B90" s="157" t="s">
        <v>88</v>
      </c>
      <c r="C90" s="171" t="s">
        <v>89</v>
      </c>
      <c r="D90" s="113">
        <f>L62</f>
        <v>0</v>
      </c>
      <c r="E90" s="26"/>
      <c r="F90" s="26"/>
      <c r="G90" s="26"/>
      <c r="H90" s="26"/>
      <c r="I90" s="26"/>
      <c r="J90" s="26"/>
      <c r="K90" s="26"/>
      <c r="M90" s="26"/>
      <c r="O90" s="26"/>
    </row>
    <row r="91" spans="1:15" s="5" customFormat="1" x14ac:dyDescent="0.25">
      <c r="A91" s="183" t="s">
        <v>90</v>
      </c>
      <c r="B91" s="157" t="s">
        <v>91</v>
      </c>
      <c r="C91" s="184" t="s">
        <v>92</v>
      </c>
      <c r="D91" s="114">
        <f>L75</f>
        <v>0</v>
      </c>
      <c r="E91" s="26"/>
      <c r="F91" s="26"/>
      <c r="G91" s="26"/>
      <c r="H91" s="26"/>
      <c r="I91" s="26"/>
      <c r="J91" s="26"/>
      <c r="K91" s="26"/>
      <c r="M91" s="26"/>
      <c r="O91" s="26"/>
    </row>
    <row r="92" spans="1:15" s="5" customFormat="1" x14ac:dyDescent="0.25">
      <c r="A92" s="185" t="s">
        <v>93</v>
      </c>
      <c r="B92" s="186" t="s">
        <v>94</v>
      </c>
      <c r="C92" s="187" t="s">
        <v>1</v>
      </c>
      <c r="D92" s="104">
        <f>SUM(C79,E79,G79)</f>
        <v>0</v>
      </c>
      <c r="E92" s="26" t="s">
        <v>118</v>
      </c>
      <c r="F92" s="26"/>
      <c r="G92" s="26"/>
      <c r="H92" s="26"/>
      <c r="I92" s="26"/>
      <c r="J92" s="26"/>
      <c r="K92" s="26"/>
      <c r="M92" s="26"/>
      <c r="O92" s="26"/>
    </row>
    <row r="93" spans="1:15" s="5" customFormat="1" x14ac:dyDescent="0.25">
      <c r="A93" s="188" t="s">
        <v>95</v>
      </c>
      <c r="B93" s="124" t="s">
        <v>96</v>
      </c>
      <c r="C93" s="184" t="s">
        <v>97</v>
      </c>
      <c r="D93" s="105">
        <f>J79</f>
        <v>0</v>
      </c>
      <c r="E93" s="26" t="s">
        <v>119</v>
      </c>
      <c r="F93" s="26"/>
      <c r="G93" s="26"/>
      <c r="H93" s="26"/>
      <c r="I93" s="26"/>
      <c r="J93" s="26"/>
      <c r="K93" s="26"/>
      <c r="M93" s="26"/>
      <c r="O93" s="26"/>
    </row>
    <row r="94" spans="1:15" s="5" customFormat="1" ht="18" thickBot="1" x14ac:dyDescent="0.45">
      <c r="A94" s="48"/>
      <c r="B94" s="49"/>
      <c r="C94" s="49"/>
      <c r="D94" s="191">
        <f>SUM(D82:D93)</f>
        <v>0</v>
      </c>
      <c r="E94" s="42"/>
      <c r="F94" s="42"/>
      <c r="G94" s="26"/>
      <c r="H94" s="26"/>
      <c r="I94" s="26"/>
      <c r="J94" s="42"/>
      <c r="K94" s="26"/>
      <c r="M94" s="26"/>
      <c r="O94" s="26"/>
    </row>
    <row r="95" spans="1:15" s="5" customFormat="1" ht="18" thickBot="1" x14ac:dyDescent="0.45">
      <c r="A95" s="26"/>
      <c r="B95" s="26"/>
      <c r="C95" s="26"/>
      <c r="D95" s="239"/>
      <c r="E95" s="42"/>
      <c r="F95" s="42"/>
      <c r="G95" s="26"/>
      <c r="H95" s="26"/>
      <c r="I95" s="26"/>
      <c r="J95" s="42"/>
      <c r="K95" s="26"/>
      <c r="M95" s="26"/>
      <c r="O95" s="26"/>
    </row>
    <row r="96" spans="1:15" s="5" customFormat="1" ht="15.75" thickBot="1" x14ac:dyDescent="0.3">
      <c r="A96" s="220" t="s">
        <v>173</v>
      </c>
      <c r="B96" s="236" t="s">
        <v>94</v>
      </c>
      <c r="C96" s="221" t="s">
        <v>166</v>
      </c>
      <c r="D96" s="222">
        <f>U79</f>
        <v>0</v>
      </c>
      <c r="E96" s="26"/>
      <c r="F96" s="26"/>
      <c r="G96" s="26"/>
      <c r="H96" s="26"/>
      <c r="I96" s="26"/>
      <c r="J96" s="26"/>
      <c r="K96" s="26"/>
      <c r="M96" s="26"/>
      <c r="O96" s="26"/>
    </row>
    <row r="97" spans="1:17" s="5" customFormat="1" ht="15.75" thickBot="1" x14ac:dyDescent="0.3">
      <c r="A97" s="220" t="s">
        <v>172</v>
      </c>
      <c r="B97" s="236" t="s">
        <v>94</v>
      </c>
      <c r="C97" s="221" t="s">
        <v>171</v>
      </c>
      <c r="D97" s="222">
        <f>V79</f>
        <v>0</v>
      </c>
      <c r="J97" s="26"/>
      <c r="K97" s="26"/>
      <c r="L97" s="20"/>
      <c r="M97" s="26"/>
      <c r="O97" s="26"/>
    </row>
    <row r="98" spans="1:17" s="5" customFormat="1" x14ac:dyDescent="0.25">
      <c r="J98" s="26"/>
      <c r="K98" s="26"/>
      <c r="L98" s="20"/>
      <c r="M98" s="26"/>
      <c r="O98" s="26"/>
    </row>
    <row r="99" spans="1:17" s="5" customFormat="1" x14ac:dyDescent="0.25">
      <c r="A99" s="26"/>
      <c r="B99" s="26"/>
      <c r="C99" s="22"/>
      <c r="D99" s="42"/>
      <c r="J99" s="20"/>
      <c r="K99" s="22"/>
      <c r="M99" s="26"/>
      <c r="O99" s="26"/>
    </row>
    <row r="100" spans="1:17" s="26" customFormat="1" x14ac:dyDescent="0.25">
      <c r="A100" s="59"/>
      <c r="B100" s="59"/>
      <c r="C100" s="59"/>
      <c r="D100" s="50"/>
      <c r="J100" s="22"/>
      <c r="K100" s="22"/>
    </row>
    <row r="101" spans="1:17" s="26" customFormat="1" x14ac:dyDescent="0.25">
      <c r="A101" s="40"/>
      <c r="B101" s="40"/>
      <c r="C101" s="41"/>
      <c r="D101" s="42"/>
      <c r="J101" s="22"/>
      <c r="K101" s="22"/>
      <c r="L101" s="22"/>
      <c r="M101" s="22"/>
      <c r="N101" s="22"/>
      <c r="P101" s="22"/>
      <c r="Q101" s="22"/>
    </row>
    <row r="102" spans="1:17" s="26" customFormat="1" x14ac:dyDescent="0.25">
      <c r="A102" s="40"/>
      <c r="B102" s="40"/>
      <c r="C102" s="41"/>
      <c r="D102" s="42"/>
      <c r="J102" s="22"/>
      <c r="K102" s="22"/>
      <c r="L102" s="22"/>
      <c r="M102" s="22"/>
      <c r="N102" s="22"/>
      <c r="P102" s="22"/>
      <c r="Q102" s="22"/>
    </row>
    <row r="103" spans="1:17" s="26" customFormat="1" x14ac:dyDescent="0.25">
      <c r="A103" s="43"/>
      <c r="B103" s="43"/>
      <c r="C103" s="41"/>
      <c r="D103" s="42"/>
      <c r="J103" s="22"/>
      <c r="K103" s="22"/>
      <c r="L103" s="22"/>
      <c r="M103" s="22"/>
      <c r="N103" s="22"/>
      <c r="P103" s="22"/>
      <c r="Q103" s="22"/>
    </row>
    <row r="104" spans="1:17" s="26" customFormat="1" x14ac:dyDescent="0.25">
      <c r="A104" s="43"/>
      <c r="B104" s="43"/>
      <c r="C104" s="41"/>
      <c r="D104" s="42"/>
      <c r="J104" s="22"/>
      <c r="K104" s="22"/>
      <c r="L104" s="22"/>
      <c r="M104" s="22"/>
      <c r="N104" s="22"/>
      <c r="P104" s="22"/>
      <c r="Q104" s="22"/>
    </row>
    <row r="105" spans="1:17" s="26" customFormat="1" x14ac:dyDescent="0.25">
      <c r="A105" s="43"/>
      <c r="B105" s="43"/>
      <c r="C105" s="44"/>
      <c r="D105" s="42"/>
      <c r="J105" s="22"/>
      <c r="K105" s="22"/>
      <c r="L105" s="22"/>
      <c r="M105" s="22"/>
      <c r="N105" s="22"/>
      <c r="P105" s="22"/>
      <c r="Q105" s="22"/>
    </row>
    <row r="106" spans="1:17" s="26" customFormat="1" x14ac:dyDescent="0.25">
      <c r="A106" s="43"/>
      <c r="B106" s="43"/>
      <c r="C106" s="41"/>
      <c r="D106" s="42"/>
      <c r="J106" s="22"/>
      <c r="K106" s="22"/>
      <c r="L106" s="22"/>
      <c r="M106" s="22"/>
      <c r="N106" s="22"/>
      <c r="P106" s="22"/>
      <c r="Q106" s="22"/>
    </row>
    <row r="107" spans="1:17" s="26" customFormat="1" x14ac:dyDescent="0.25">
      <c r="A107" s="40"/>
      <c r="B107" s="40"/>
      <c r="C107" s="45"/>
      <c r="D107" s="42"/>
      <c r="J107" s="22"/>
      <c r="K107" s="22"/>
      <c r="L107" s="22"/>
      <c r="M107" s="22"/>
      <c r="N107" s="22"/>
      <c r="P107" s="22"/>
      <c r="Q107" s="22"/>
    </row>
    <row r="108" spans="1:17" s="26" customFormat="1" x14ac:dyDescent="0.25">
      <c r="A108" s="35"/>
      <c r="B108" s="35"/>
      <c r="C108" s="41"/>
      <c r="D108" s="42"/>
      <c r="J108" s="22"/>
      <c r="K108" s="22"/>
      <c r="L108" s="22"/>
      <c r="M108" s="22"/>
      <c r="N108" s="22"/>
      <c r="P108" s="22"/>
      <c r="Q108" s="22"/>
    </row>
    <row r="109" spans="1:17" s="26" customFormat="1" x14ac:dyDescent="0.25">
      <c r="A109" s="35"/>
      <c r="B109" s="35"/>
      <c r="C109" s="41"/>
      <c r="D109" s="42"/>
      <c r="J109" s="22"/>
      <c r="K109" s="22"/>
      <c r="L109" s="22"/>
      <c r="M109" s="22"/>
      <c r="N109" s="22"/>
      <c r="P109" s="22"/>
      <c r="Q109" s="22"/>
    </row>
    <row r="110" spans="1:17" s="26" customFormat="1" x14ac:dyDescent="0.25">
      <c r="A110" s="35"/>
      <c r="B110" s="35"/>
      <c r="C110" s="46"/>
      <c r="D110" s="42"/>
      <c r="E110" s="22"/>
      <c r="F110" s="22"/>
      <c r="G110" s="22"/>
      <c r="J110" s="22"/>
      <c r="K110" s="22"/>
      <c r="L110" s="22"/>
      <c r="M110" s="22"/>
      <c r="N110" s="22"/>
      <c r="O110" s="22"/>
      <c r="P110" s="22"/>
      <c r="Q110" s="22"/>
    </row>
    <row r="111" spans="1:17" s="26" customFormat="1" x14ac:dyDescent="0.25">
      <c r="A111" s="51"/>
      <c r="B111" s="51"/>
      <c r="C111" s="47"/>
      <c r="D111" s="42"/>
      <c r="E111" s="22"/>
      <c r="F111" s="22"/>
      <c r="G111" s="22"/>
      <c r="J111" s="22"/>
      <c r="K111" s="22"/>
      <c r="L111" s="22"/>
      <c r="M111" s="22"/>
      <c r="N111" s="22"/>
      <c r="O111" s="22"/>
      <c r="P111" s="22"/>
      <c r="Q111" s="22"/>
    </row>
    <row r="112" spans="1:17" s="26" customFormat="1" x14ac:dyDescent="0.25">
      <c r="A112" s="9"/>
      <c r="B112" s="9"/>
      <c r="C112" s="46"/>
      <c r="D112" s="42"/>
      <c r="E112" s="22"/>
      <c r="F112" s="22"/>
      <c r="G112" s="22"/>
      <c r="J112" s="22"/>
      <c r="K112" s="22"/>
      <c r="L112" s="22"/>
      <c r="M112" s="22"/>
      <c r="N112" s="22"/>
      <c r="O112" s="22"/>
      <c r="P112" s="22"/>
      <c r="Q112" s="22"/>
    </row>
    <row r="113" spans="1:17" s="26" customFormat="1" x14ac:dyDescent="0.25">
      <c r="A113" s="9"/>
      <c r="B113" s="9"/>
      <c r="D113" s="42"/>
      <c r="E113" s="22"/>
      <c r="F113" s="22"/>
      <c r="G113" s="22"/>
      <c r="J113" s="22"/>
      <c r="K113" s="22"/>
      <c r="L113" s="22"/>
      <c r="M113" s="22"/>
      <c r="N113" s="22"/>
      <c r="O113" s="22"/>
      <c r="P113" s="22"/>
      <c r="Q113" s="22"/>
    </row>
    <row r="114" spans="1:17" s="26" customFormat="1" x14ac:dyDescent="0.25">
      <c r="A114" s="9"/>
      <c r="B114" s="9"/>
      <c r="E114" s="22"/>
      <c r="F114" s="22"/>
      <c r="G114" s="22"/>
      <c r="J114" s="22"/>
      <c r="K114" s="22"/>
      <c r="L114" s="22"/>
      <c r="M114" s="22"/>
      <c r="N114" s="22"/>
      <c r="O114" s="22"/>
      <c r="P114" s="22"/>
      <c r="Q114" s="22"/>
    </row>
    <row r="115" spans="1:17" s="26" customFormat="1" x14ac:dyDescent="0.25">
      <c r="A115" s="9"/>
      <c r="B115" s="9"/>
      <c r="E115" s="22"/>
      <c r="F115" s="22"/>
      <c r="G115" s="22"/>
      <c r="J115" s="22"/>
      <c r="K115" s="22"/>
      <c r="L115" s="22"/>
      <c r="M115" s="22"/>
      <c r="N115" s="22"/>
      <c r="O115" s="22"/>
      <c r="P115" s="22"/>
      <c r="Q115" s="22"/>
    </row>
    <row r="116" spans="1:17" s="26" customFormat="1" x14ac:dyDescent="0.25">
      <c r="A116" s="9"/>
      <c r="B116" s="9"/>
      <c r="E116" s="22"/>
      <c r="F116" s="22"/>
      <c r="G116" s="22"/>
      <c r="J116" s="22"/>
      <c r="K116" s="22"/>
      <c r="L116" s="22"/>
      <c r="M116" s="22"/>
      <c r="N116" s="22"/>
      <c r="O116" s="22"/>
      <c r="P116" s="22"/>
      <c r="Q116" s="22"/>
    </row>
    <row r="117" spans="1:17" s="26" customFormat="1" x14ac:dyDescent="0.25">
      <c r="A117" s="9"/>
      <c r="B117" s="9"/>
      <c r="E117" s="22"/>
      <c r="F117" s="22"/>
      <c r="G117" s="22"/>
      <c r="J117" s="22"/>
      <c r="K117" s="22"/>
      <c r="L117" s="22"/>
      <c r="M117" s="22"/>
      <c r="N117" s="22"/>
      <c r="O117" s="22"/>
      <c r="P117" s="22"/>
      <c r="Q117" s="22"/>
    </row>
    <row r="118" spans="1:17" s="26" customFormat="1" x14ac:dyDescent="0.25">
      <c r="A118" s="9"/>
      <c r="B118" s="9"/>
      <c r="E118" s="22"/>
      <c r="F118" s="22"/>
      <c r="G118" s="22"/>
      <c r="J118" s="22"/>
      <c r="K118" s="22"/>
      <c r="L118" s="22"/>
      <c r="M118" s="22"/>
      <c r="N118" s="22"/>
      <c r="O118" s="22"/>
      <c r="P118" s="22"/>
      <c r="Q118" s="22"/>
    </row>
    <row r="119" spans="1:17" s="26" customFormat="1" x14ac:dyDescent="0.25">
      <c r="A119" s="15"/>
      <c r="B119" s="15"/>
      <c r="C119" s="5"/>
      <c r="D119" s="5"/>
      <c r="E119" s="22"/>
      <c r="F119" s="22"/>
      <c r="G119" s="22"/>
      <c r="J119" s="22"/>
      <c r="K119" s="22"/>
      <c r="L119" s="22"/>
      <c r="M119" s="22"/>
      <c r="N119" s="22"/>
      <c r="O119" s="22"/>
      <c r="P119" s="22"/>
      <c r="Q119" s="22"/>
    </row>
    <row r="120" spans="1:17" s="5" customFormat="1" x14ac:dyDescent="0.25">
      <c r="A120" s="15"/>
      <c r="B120" s="15"/>
      <c r="E120" s="20"/>
      <c r="F120" s="20"/>
      <c r="G120" s="20"/>
      <c r="J120" s="20"/>
      <c r="K120" s="22"/>
      <c r="L120" s="20"/>
      <c r="M120" s="22"/>
      <c r="N120" s="20"/>
      <c r="O120" s="22"/>
      <c r="P120" s="20"/>
      <c r="Q120" s="20"/>
    </row>
    <row r="121" spans="1:17" s="5" customFormat="1" x14ac:dyDescent="0.25">
      <c r="A121" s="15"/>
      <c r="B121" s="15"/>
      <c r="E121" s="20"/>
      <c r="F121" s="20"/>
      <c r="G121" s="20"/>
      <c r="J121" s="20"/>
      <c r="K121" s="22"/>
      <c r="L121" s="20"/>
      <c r="M121" s="22"/>
      <c r="N121" s="20"/>
      <c r="O121" s="22"/>
      <c r="P121" s="20"/>
      <c r="Q121" s="20"/>
    </row>
    <row r="122" spans="1:17" s="5" customFormat="1" x14ac:dyDescent="0.25">
      <c r="A122" s="15"/>
      <c r="B122" s="15"/>
      <c r="E122" s="20"/>
      <c r="F122" s="20"/>
      <c r="G122" s="20"/>
      <c r="J122" s="20"/>
      <c r="K122" s="22"/>
      <c r="L122" s="20"/>
      <c r="M122" s="22"/>
      <c r="N122" s="20"/>
      <c r="O122" s="22"/>
      <c r="P122" s="20"/>
      <c r="Q122" s="20"/>
    </row>
    <row r="123" spans="1:17" s="5" customFormat="1" x14ac:dyDescent="0.25">
      <c r="A123" s="15"/>
      <c r="B123" s="15"/>
      <c r="E123" s="20"/>
      <c r="F123" s="20"/>
      <c r="G123" s="20"/>
      <c r="J123" s="20"/>
      <c r="K123" s="22"/>
      <c r="L123" s="20"/>
      <c r="M123" s="22"/>
      <c r="N123" s="20"/>
      <c r="O123" s="22"/>
      <c r="P123" s="20"/>
      <c r="Q123" s="20"/>
    </row>
    <row r="124" spans="1:17" s="5" customFormat="1" x14ac:dyDescent="0.25">
      <c r="A124" s="15"/>
      <c r="B124" s="15"/>
      <c r="E124" s="20"/>
      <c r="F124" s="20"/>
      <c r="G124" s="20"/>
      <c r="J124" s="20"/>
      <c r="K124" s="22"/>
      <c r="L124" s="20"/>
      <c r="M124" s="22"/>
      <c r="N124" s="20"/>
      <c r="O124" s="22"/>
      <c r="P124" s="20"/>
      <c r="Q124" s="20"/>
    </row>
    <row r="125" spans="1:17" s="5" customFormat="1" x14ac:dyDescent="0.25">
      <c r="A125" s="15"/>
      <c r="B125" s="15"/>
      <c r="E125" s="20"/>
      <c r="F125" s="20"/>
      <c r="G125" s="20"/>
      <c r="J125" s="20"/>
      <c r="K125" s="22"/>
      <c r="L125" s="20"/>
      <c r="M125" s="22"/>
      <c r="N125" s="20"/>
      <c r="O125" s="22"/>
      <c r="P125" s="20"/>
      <c r="Q125" s="20"/>
    </row>
    <row r="126" spans="1:17" s="5" customFormat="1" x14ac:dyDescent="0.25">
      <c r="A126" s="15"/>
      <c r="B126" s="15"/>
      <c r="E126" s="20"/>
      <c r="F126" s="20"/>
      <c r="G126" s="20"/>
      <c r="J126" s="20"/>
      <c r="K126" s="22"/>
      <c r="L126" s="20"/>
      <c r="M126" s="22"/>
      <c r="N126" s="20"/>
      <c r="O126" s="22"/>
      <c r="P126" s="20"/>
      <c r="Q126" s="20"/>
    </row>
    <row r="127" spans="1:17" s="5" customFormat="1" x14ac:dyDescent="0.25">
      <c r="A127" s="15"/>
      <c r="B127" s="15"/>
      <c r="E127" s="20"/>
      <c r="F127" s="20"/>
      <c r="G127" s="20"/>
      <c r="J127" s="20"/>
      <c r="K127" s="22"/>
      <c r="L127" s="20"/>
      <c r="M127" s="22"/>
      <c r="N127" s="20"/>
      <c r="O127" s="22"/>
      <c r="P127" s="20"/>
      <c r="Q127" s="20"/>
    </row>
    <row r="128" spans="1:17" s="5" customFormat="1" x14ac:dyDescent="0.25">
      <c r="A128" s="15"/>
      <c r="B128" s="15"/>
      <c r="E128" s="20"/>
      <c r="F128" s="20"/>
      <c r="G128" s="20"/>
      <c r="J128" s="20"/>
      <c r="K128" s="22"/>
      <c r="L128" s="20"/>
      <c r="M128" s="22"/>
      <c r="N128" s="20"/>
      <c r="O128" s="22"/>
      <c r="P128" s="20"/>
      <c r="Q128" s="20"/>
    </row>
    <row r="129" spans="1:17" s="5" customFormat="1" x14ac:dyDescent="0.25">
      <c r="A129" s="15"/>
      <c r="B129" s="15"/>
      <c r="E129" s="20"/>
      <c r="F129" s="20"/>
      <c r="G129" s="20"/>
      <c r="J129" s="20"/>
      <c r="K129" s="22"/>
      <c r="L129" s="20"/>
      <c r="M129" s="22"/>
      <c r="N129" s="20"/>
      <c r="O129" s="22"/>
      <c r="P129" s="20"/>
      <c r="Q129" s="20"/>
    </row>
    <row r="130" spans="1:17" s="5" customFormat="1" x14ac:dyDescent="0.25">
      <c r="A130" s="15"/>
      <c r="B130" s="15"/>
      <c r="E130" s="20"/>
      <c r="F130" s="20"/>
      <c r="G130" s="20"/>
      <c r="J130" s="20"/>
      <c r="K130" s="22"/>
      <c r="L130" s="20"/>
      <c r="M130" s="22"/>
      <c r="N130" s="20"/>
      <c r="O130" s="22"/>
      <c r="P130" s="20"/>
      <c r="Q130" s="20"/>
    </row>
    <row r="131" spans="1:17" s="5" customFormat="1" x14ac:dyDescent="0.25">
      <c r="A131" s="15"/>
      <c r="B131" s="15"/>
      <c r="E131" s="20"/>
      <c r="F131" s="20"/>
      <c r="G131" s="20"/>
      <c r="J131" s="20"/>
      <c r="K131" s="22"/>
      <c r="L131" s="20"/>
      <c r="M131" s="22"/>
      <c r="N131" s="20"/>
      <c r="O131" s="22"/>
      <c r="P131" s="20"/>
      <c r="Q131" s="20"/>
    </row>
    <row r="132" spans="1:17" s="5" customFormat="1" x14ac:dyDescent="0.25">
      <c r="A132" s="15"/>
      <c r="B132" s="15"/>
      <c r="E132" s="20"/>
      <c r="F132" s="20"/>
      <c r="G132" s="20"/>
      <c r="J132" s="20"/>
      <c r="K132" s="22"/>
      <c r="L132" s="20"/>
      <c r="M132" s="22"/>
      <c r="N132" s="20"/>
      <c r="O132" s="22"/>
      <c r="P132" s="20"/>
      <c r="Q132" s="20"/>
    </row>
    <row r="133" spans="1:17" s="5" customFormat="1" x14ac:dyDescent="0.25">
      <c r="A133" s="15"/>
      <c r="B133" s="15"/>
      <c r="E133" s="20"/>
      <c r="F133" s="20"/>
      <c r="G133" s="20"/>
      <c r="J133" s="20"/>
      <c r="K133" s="22"/>
      <c r="L133" s="20"/>
      <c r="M133" s="22"/>
      <c r="N133" s="20"/>
      <c r="O133" s="22"/>
      <c r="P133" s="20"/>
      <c r="Q133" s="20"/>
    </row>
    <row r="134" spans="1:17" s="5" customFormat="1" x14ac:dyDescent="0.25">
      <c r="A134" s="15"/>
      <c r="B134" s="15"/>
      <c r="E134" s="20"/>
      <c r="F134" s="20"/>
      <c r="G134" s="20"/>
      <c r="J134" s="20"/>
      <c r="K134" s="22"/>
      <c r="L134" s="20"/>
      <c r="M134" s="22"/>
      <c r="N134" s="20"/>
      <c r="O134" s="22"/>
      <c r="P134" s="20"/>
      <c r="Q134" s="20"/>
    </row>
    <row r="135" spans="1:17" s="5" customFormat="1" x14ac:dyDescent="0.25">
      <c r="A135" s="15"/>
      <c r="B135" s="15"/>
      <c r="E135" s="20"/>
      <c r="F135" s="20"/>
      <c r="G135" s="20"/>
      <c r="J135" s="20"/>
      <c r="K135" s="22"/>
      <c r="L135" s="20"/>
      <c r="M135" s="22"/>
      <c r="N135" s="20"/>
      <c r="O135" s="22"/>
      <c r="P135" s="20"/>
      <c r="Q135" s="20"/>
    </row>
    <row r="136" spans="1:17" s="5" customFormat="1" x14ac:dyDescent="0.25">
      <c r="A136" s="15"/>
      <c r="B136" s="15"/>
      <c r="E136" s="20"/>
      <c r="F136" s="20"/>
      <c r="G136" s="20"/>
      <c r="J136" s="20"/>
      <c r="K136" s="22"/>
      <c r="L136" s="20"/>
      <c r="M136" s="22"/>
      <c r="N136" s="20"/>
      <c r="O136" s="22"/>
      <c r="P136" s="20"/>
      <c r="Q136" s="20"/>
    </row>
    <row r="137" spans="1:17" s="5" customFormat="1" x14ac:dyDescent="0.25">
      <c r="A137" s="15"/>
      <c r="B137" s="15"/>
      <c r="E137" s="20"/>
      <c r="F137" s="20"/>
      <c r="G137" s="20"/>
      <c r="J137" s="20"/>
      <c r="K137" s="22"/>
      <c r="L137" s="20"/>
      <c r="M137" s="22"/>
      <c r="N137" s="20"/>
      <c r="O137" s="22"/>
      <c r="P137" s="20"/>
      <c r="Q137" s="20"/>
    </row>
    <row r="138" spans="1:17" s="5" customFormat="1" x14ac:dyDescent="0.25">
      <c r="A138" s="15"/>
      <c r="B138" s="15"/>
      <c r="E138" s="20"/>
      <c r="F138" s="20"/>
      <c r="G138" s="20"/>
      <c r="J138" s="20"/>
      <c r="K138" s="22"/>
      <c r="L138" s="20"/>
      <c r="M138" s="22"/>
      <c r="N138" s="20"/>
      <c r="O138" s="22"/>
      <c r="P138" s="20"/>
      <c r="Q138" s="20"/>
    </row>
    <row r="139" spans="1:17" s="5" customFormat="1" x14ac:dyDescent="0.25">
      <c r="A139" s="15"/>
      <c r="B139" s="15"/>
      <c r="E139" s="20"/>
      <c r="F139" s="20"/>
      <c r="G139" s="20"/>
      <c r="J139" s="20"/>
      <c r="K139" s="22"/>
      <c r="L139" s="20"/>
      <c r="M139" s="22"/>
      <c r="N139" s="20"/>
      <c r="O139" s="22"/>
      <c r="P139" s="20"/>
      <c r="Q139" s="20"/>
    </row>
    <row r="140" spans="1:17" s="5" customFormat="1" x14ac:dyDescent="0.25">
      <c r="A140" s="15"/>
      <c r="B140" s="15"/>
      <c r="E140" s="20"/>
      <c r="F140" s="20"/>
      <c r="G140" s="20"/>
      <c r="J140" s="20"/>
      <c r="K140" s="22"/>
      <c r="L140" s="20"/>
      <c r="M140" s="22"/>
      <c r="N140" s="20"/>
      <c r="O140" s="22"/>
      <c r="P140" s="20"/>
      <c r="Q140" s="20"/>
    </row>
    <row r="141" spans="1:17" s="5" customFormat="1" x14ac:dyDescent="0.25">
      <c r="A141" s="15"/>
      <c r="B141" s="15"/>
      <c r="E141" s="20"/>
      <c r="F141" s="20"/>
      <c r="G141" s="20"/>
      <c r="J141" s="20"/>
      <c r="K141" s="22"/>
      <c r="L141" s="20"/>
      <c r="M141" s="22"/>
      <c r="N141" s="20"/>
      <c r="O141" s="22"/>
      <c r="P141" s="20"/>
      <c r="Q141" s="20"/>
    </row>
    <row r="142" spans="1:17" s="5" customFormat="1" x14ac:dyDescent="0.25">
      <c r="A142" s="15"/>
      <c r="B142" s="15"/>
      <c r="E142" s="20"/>
      <c r="F142" s="20"/>
      <c r="G142" s="20"/>
      <c r="J142" s="20"/>
      <c r="K142" s="22"/>
      <c r="L142" s="20"/>
      <c r="M142" s="22"/>
      <c r="N142" s="20"/>
      <c r="O142" s="22"/>
      <c r="P142" s="20"/>
      <c r="Q142" s="20"/>
    </row>
    <row r="143" spans="1:17" s="5" customFormat="1" x14ac:dyDescent="0.25">
      <c r="A143" s="15"/>
      <c r="B143" s="15"/>
      <c r="E143" s="20"/>
      <c r="F143" s="20"/>
      <c r="G143" s="20"/>
      <c r="J143" s="20"/>
      <c r="K143" s="22"/>
      <c r="L143" s="20"/>
      <c r="M143" s="22"/>
      <c r="N143" s="20"/>
      <c r="O143" s="22"/>
      <c r="P143" s="20"/>
      <c r="Q143" s="20"/>
    </row>
    <row r="144" spans="1:17" s="5" customFormat="1" x14ac:dyDescent="0.25">
      <c r="A144" s="15"/>
      <c r="B144" s="15"/>
      <c r="E144" s="20"/>
      <c r="F144" s="20"/>
      <c r="G144" s="20"/>
      <c r="J144" s="20"/>
      <c r="K144" s="22"/>
      <c r="L144" s="20"/>
      <c r="M144" s="22"/>
      <c r="N144" s="20"/>
      <c r="O144" s="22"/>
      <c r="P144" s="20"/>
      <c r="Q144" s="20"/>
    </row>
    <row r="145" spans="1:17" s="5" customFormat="1" x14ac:dyDescent="0.25">
      <c r="A145" s="52"/>
      <c r="B145" s="52"/>
      <c r="C145" s="1"/>
      <c r="D145" s="53"/>
      <c r="E145" s="20"/>
      <c r="F145" s="20"/>
      <c r="G145" s="20"/>
      <c r="J145" s="20"/>
      <c r="K145" s="22"/>
      <c r="L145" s="20"/>
      <c r="M145" s="22"/>
      <c r="N145" s="20"/>
      <c r="O145" s="22"/>
      <c r="P145" s="20"/>
      <c r="Q145" s="20"/>
    </row>
  </sheetData>
  <printOptions horizontalCentered="1" gridLines="1"/>
  <pageMargins left="0.2" right="0.2" top="0.75" bottom="0.75" header="0.3" footer="0.3"/>
  <pageSetup scale="53" fitToWidth="2" fitToHeight="2" orientation="landscape" horizontalDpi="1200" verticalDpi="1200" r:id="rId1"/>
  <headerFooter>
    <oddFooter>&amp;L&amp;F&amp;C&amp;A&amp;R&amp;P of &amp;N</oddFooter>
  </headerFooter>
  <rowBreaks count="1" manualBreakCount="1">
    <brk id="52" max="21" man="1"/>
  </rowBreaks>
  <colBreaks count="1" manualBreakCount="1">
    <brk id="17" max="9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1"/>
  <sheetViews>
    <sheetView zoomScaleNormal="100" workbookViewId="0">
      <selection sqref="A1:D1"/>
    </sheetView>
  </sheetViews>
  <sheetFormatPr defaultRowHeight="15" x14ac:dyDescent="0.25"/>
  <cols>
    <col min="1" max="1" width="20.28515625" customWidth="1"/>
    <col min="2" max="4" width="15.42578125" customWidth="1"/>
    <col min="5" max="5" width="13.7109375" customWidth="1"/>
    <col min="6" max="6" width="12" customWidth="1"/>
    <col min="7" max="7" width="12.5703125" customWidth="1"/>
    <col min="8" max="8" width="2.28515625" customWidth="1"/>
    <col min="9" max="9" width="31" customWidth="1"/>
    <col min="10" max="10" width="13.85546875" bestFit="1" customWidth="1"/>
  </cols>
  <sheetData>
    <row r="1" spans="1:21" ht="15.75" x14ac:dyDescent="0.25">
      <c r="A1" s="269" t="s">
        <v>140</v>
      </c>
      <c r="B1" s="269"/>
      <c r="C1" s="269"/>
      <c r="D1" s="269"/>
      <c r="E1" s="264"/>
      <c r="F1" s="264"/>
      <c r="G1" s="264"/>
      <c r="H1" s="264"/>
      <c r="I1" s="264"/>
      <c r="J1" s="264"/>
      <c r="S1" s="189"/>
    </row>
    <row r="2" spans="1:21" ht="15.75" x14ac:dyDescent="0.25">
      <c r="A2" s="269" t="s">
        <v>139</v>
      </c>
      <c r="B2" s="269"/>
      <c r="C2" s="269"/>
      <c r="D2" s="269"/>
      <c r="E2" s="264"/>
      <c r="F2" s="264"/>
      <c r="G2" s="264"/>
      <c r="H2" s="264"/>
      <c r="I2" s="264"/>
      <c r="J2" s="264"/>
      <c r="S2" s="189"/>
    </row>
    <row r="3" spans="1:21" ht="15.75" x14ac:dyDescent="0.25">
      <c r="A3" s="269" t="s">
        <v>138</v>
      </c>
      <c r="B3" s="269"/>
      <c r="C3" s="269"/>
      <c r="D3" s="269"/>
      <c r="E3" s="264"/>
      <c r="F3" s="264"/>
      <c r="G3" s="264"/>
      <c r="H3" s="264"/>
      <c r="I3" s="264"/>
      <c r="J3" s="264"/>
      <c r="S3" s="189"/>
    </row>
    <row r="4" spans="1:21" s="201" customFormat="1" x14ac:dyDescent="0.25">
      <c r="A4" s="200"/>
      <c r="B4" s="200"/>
      <c r="C4" s="200"/>
      <c r="D4" s="200"/>
      <c r="E4" s="200"/>
      <c r="F4" s="200"/>
      <c r="G4" s="202"/>
      <c r="H4" s="202"/>
      <c r="I4" s="202"/>
      <c r="J4" s="202"/>
      <c r="U4" s="203"/>
    </row>
    <row r="5" spans="1:21" ht="15.75" x14ac:dyDescent="0.25">
      <c r="A5" s="265" t="s">
        <v>141</v>
      </c>
      <c r="B5" s="265"/>
      <c r="C5" s="265"/>
      <c r="D5" s="266"/>
      <c r="E5" s="266"/>
      <c r="F5" s="266"/>
      <c r="G5" s="267"/>
      <c r="H5" s="264"/>
      <c r="I5" s="267"/>
      <c r="J5" s="267"/>
    </row>
    <row r="6" spans="1:21" ht="105" x14ac:dyDescent="0.25">
      <c r="A6" s="259" t="s">
        <v>155</v>
      </c>
      <c r="B6" s="198" t="s">
        <v>142</v>
      </c>
      <c r="C6" s="260" t="s">
        <v>143</v>
      </c>
      <c r="D6" s="261" t="s">
        <v>144</v>
      </c>
      <c r="E6" s="260" t="s">
        <v>145</v>
      </c>
      <c r="F6" s="198" t="s">
        <v>154</v>
      </c>
      <c r="G6" s="262" t="s">
        <v>146</v>
      </c>
      <c r="I6" s="231" t="s">
        <v>189</v>
      </c>
      <c r="J6" s="263" t="s">
        <v>187</v>
      </c>
    </row>
    <row r="7" spans="1:21" x14ac:dyDescent="0.25">
      <c r="A7" s="192" t="s">
        <v>137</v>
      </c>
      <c r="B7" s="194">
        <v>119</v>
      </c>
      <c r="C7" s="194">
        <f>B7*12</f>
        <v>1428</v>
      </c>
      <c r="D7" s="194">
        <v>175</v>
      </c>
      <c r="E7" s="194">
        <f>D7*12</f>
        <v>2100</v>
      </c>
      <c r="F7" s="194">
        <v>259</v>
      </c>
      <c r="G7" s="194">
        <f>F7*12</f>
        <v>3108</v>
      </c>
      <c r="I7" s="255" t="s">
        <v>176</v>
      </c>
      <c r="J7" s="256">
        <v>1</v>
      </c>
    </row>
    <row r="8" spans="1:21" x14ac:dyDescent="0.25">
      <c r="A8" s="192" t="s">
        <v>136</v>
      </c>
      <c r="B8" s="194">
        <v>187</v>
      </c>
      <c r="C8" s="194">
        <f t="shared" ref="C8:C27" si="0">B8*12</f>
        <v>2244</v>
      </c>
      <c r="D8" s="194">
        <v>275</v>
      </c>
      <c r="E8" s="194">
        <f t="shared" ref="E8:E11" si="1">D8*12</f>
        <v>3300</v>
      </c>
      <c r="F8" s="194">
        <v>382</v>
      </c>
      <c r="G8" s="194">
        <f t="shared" ref="G8:G11" si="2">F8*12</f>
        <v>4584</v>
      </c>
      <c r="I8" s="255" t="s">
        <v>177</v>
      </c>
      <c r="J8" s="256">
        <v>2</v>
      </c>
    </row>
    <row r="9" spans="1:21" x14ac:dyDescent="0.25">
      <c r="A9" s="192" t="s">
        <v>135</v>
      </c>
      <c r="B9" s="194">
        <v>218</v>
      </c>
      <c r="C9" s="194">
        <f t="shared" si="0"/>
        <v>2616</v>
      </c>
      <c r="D9" s="194">
        <v>320</v>
      </c>
      <c r="E9" s="194">
        <f t="shared" si="1"/>
        <v>3840</v>
      </c>
      <c r="F9" s="194">
        <v>445</v>
      </c>
      <c r="G9" s="194">
        <f t="shared" si="2"/>
        <v>5340</v>
      </c>
      <c r="I9" s="255" t="s">
        <v>178</v>
      </c>
      <c r="J9" s="256">
        <v>3</v>
      </c>
    </row>
    <row r="10" spans="1:21" x14ac:dyDescent="0.25">
      <c r="A10" s="192" t="s">
        <v>134</v>
      </c>
      <c r="B10" s="194">
        <v>236</v>
      </c>
      <c r="C10" s="194">
        <f t="shared" si="0"/>
        <v>2832</v>
      </c>
      <c r="D10" s="194">
        <v>348</v>
      </c>
      <c r="E10" s="194">
        <f t="shared" si="1"/>
        <v>4176</v>
      </c>
      <c r="F10" s="194">
        <v>483</v>
      </c>
      <c r="G10" s="194">
        <f t="shared" si="2"/>
        <v>5796</v>
      </c>
      <c r="I10" s="255" t="s">
        <v>179</v>
      </c>
      <c r="J10" s="256">
        <v>4</v>
      </c>
    </row>
    <row r="11" spans="1:21" x14ac:dyDescent="0.25">
      <c r="A11" s="192" t="s">
        <v>133</v>
      </c>
      <c r="B11" s="194">
        <v>311</v>
      </c>
      <c r="C11" s="194">
        <f t="shared" si="0"/>
        <v>3732</v>
      </c>
      <c r="D11" s="194">
        <v>458</v>
      </c>
      <c r="E11" s="194">
        <f t="shared" si="1"/>
        <v>5496</v>
      </c>
      <c r="F11" s="194">
        <v>651</v>
      </c>
      <c r="G11" s="194">
        <f t="shared" si="2"/>
        <v>7812</v>
      </c>
      <c r="I11" s="255" t="s">
        <v>180</v>
      </c>
      <c r="J11" s="256">
        <v>5</v>
      </c>
    </row>
    <row r="12" spans="1:21" x14ac:dyDescent="0.25">
      <c r="A12" s="195"/>
      <c r="B12" s="195"/>
      <c r="C12" s="196"/>
      <c r="I12" s="255" t="s">
        <v>181</v>
      </c>
      <c r="J12" s="256">
        <v>6</v>
      </c>
    </row>
    <row r="13" spans="1:21" ht="15" customHeight="1" x14ac:dyDescent="0.25">
      <c r="A13" s="204" t="s">
        <v>152</v>
      </c>
      <c r="B13" s="206" t="s">
        <v>150</v>
      </c>
      <c r="C13" s="207" t="s">
        <v>150</v>
      </c>
      <c r="I13" s="255" t="s">
        <v>182</v>
      </c>
      <c r="J13" s="256">
        <v>7</v>
      </c>
    </row>
    <row r="14" spans="1:21" ht="15" customHeight="1" x14ac:dyDescent="0.25">
      <c r="A14" s="205"/>
      <c r="B14" s="208" t="s">
        <v>148</v>
      </c>
      <c r="C14" s="207" t="s">
        <v>151</v>
      </c>
      <c r="I14" s="255" t="s">
        <v>166</v>
      </c>
      <c r="J14" s="256">
        <v>8</v>
      </c>
    </row>
    <row r="15" spans="1:21" ht="15" customHeight="1" x14ac:dyDescent="0.25">
      <c r="A15" s="192" t="s">
        <v>137</v>
      </c>
      <c r="B15" s="194">
        <v>11</v>
      </c>
      <c r="C15" s="194">
        <f t="shared" si="0"/>
        <v>132</v>
      </c>
      <c r="I15" s="255" t="s">
        <v>183</v>
      </c>
      <c r="J15" s="256">
        <v>9</v>
      </c>
    </row>
    <row r="16" spans="1:21" x14ac:dyDescent="0.25">
      <c r="A16" s="192" t="s">
        <v>136</v>
      </c>
      <c r="B16" s="194">
        <v>18</v>
      </c>
      <c r="C16" s="194">
        <f t="shared" si="0"/>
        <v>216</v>
      </c>
      <c r="I16" s="255" t="s">
        <v>184</v>
      </c>
      <c r="J16" s="256">
        <v>10</v>
      </c>
    </row>
    <row r="17" spans="1:10" ht="75" x14ac:dyDescent="0.25">
      <c r="A17" s="192" t="s">
        <v>135</v>
      </c>
      <c r="B17" s="194">
        <v>22</v>
      </c>
      <c r="C17" s="194">
        <f t="shared" si="0"/>
        <v>264</v>
      </c>
      <c r="I17" s="255" t="s">
        <v>185</v>
      </c>
      <c r="J17" s="263" t="s">
        <v>190</v>
      </c>
    </row>
    <row r="18" spans="1:10" x14ac:dyDescent="0.25">
      <c r="A18" s="192" t="s">
        <v>134</v>
      </c>
      <c r="B18" s="194">
        <v>29</v>
      </c>
      <c r="C18" s="194">
        <f t="shared" si="0"/>
        <v>348</v>
      </c>
      <c r="I18" s="257" t="s">
        <v>186</v>
      </c>
      <c r="J18" s="258">
        <v>0</v>
      </c>
    </row>
    <row r="19" spans="1:10" x14ac:dyDescent="0.25">
      <c r="A19" s="192" t="s">
        <v>133</v>
      </c>
      <c r="B19" s="194">
        <v>36</v>
      </c>
      <c r="C19" s="194">
        <f t="shared" si="0"/>
        <v>432</v>
      </c>
    </row>
    <row r="20" spans="1:10" x14ac:dyDescent="0.25">
      <c r="A20" s="193"/>
      <c r="B20" s="193"/>
      <c r="C20" s="199"/>
    </row>
    <row r="21" spans="1:10" ht="15.75" x14ac:dyDescent="0.25">
      <c r="A21" s="204" t="s">
        <v>153</v>
      </c>
      <c r="B21" s="206" t="s">
        <v>147</v>
      </c>
      <c r="C21" s="209" t="s">
        <v>147</v>
      </c>
    </row>
    <row r="22" spans="1:10" ht="15" customHeight="1" x14ac:dyDescent="0.25">
      <c r="A22" s="205"/>
      <c r="B22" s="208" t="s">
        <v>148</v>
      </c>
      <c r="C22" s="207" t="s">
        <v>149</v>
      </c>
    </row>
    <row r="23" spans="1:10" ht="15" customHeight="1" x14ac:dyDescent="0.25">
      <c r="A23" s="192" t="s">
        <v>137</v>
      </c>
      <c r="B23" s="194">
        <v>4</v>
      </c>
      <c r="C23" s="194">
        <f>B23*12</f>
        <v>48</v>
      </c>
    </row>
    <row r="24" spans="1:10" ht="15" customHeight="1" x14ac:dyDescent="0.25">
      <c r="A24" s="192" t="s">
        <v>136</v>
      </c>
      <c r="B24" s="194">
        <v>6</v>
      </c>
      <c r="C24" s="194">
        <f t="shared" si="0"/>
        <v>72</v>
      </c>
    </row>
    <row r="25" spans="1:10" x14ac:dyDescent="0.25">
      <c r="A25" s="192" t="s">
        <v>135</v>
      </c>
      <c r="B25" s="194">
        <v>6</v>
      </c>
      <c r="C25" s="194">
        <f t="shared" si="0"/>
        <v>72</v>
      </c>
    </row>
    <row r="26" spans="1:10" x14ac:dyDescent="0.25">
      <c r="A26" s="192" t="s">
        <v>134</v>
      </c>
      <c r="B26" s="194">
        <v>6</v>
      </c>
      <c r="C26" s="194">
        <f t="shared" si="0"/>
        <v>72</v>
      </c>
    </row>
    <row r="27" spans="1:10" x14ac:dyDescent="0.25">
      <c r="A27" s="192" t="s">
        <v>133</v>
      </c>
      <c r="B27" s="194">
        <v>10</v>
      </c>
      <c r="C27" s="194">
        <f t="shared" si="0"/>
        <v>120</v>
      </c>
    </row>
    <row r="28" spans="1:10" x14ac:dyDescent="0.25">
      <c r="A28" s="197"/>
      <c r="B28" s="197"/>
    </row>
    <row r="29" spans="1:10" ht="15.75" x14ac:dyDescent="0.25">
      <c r="A29" s="254" t="s">
        <v>174</v>
      </c>
      <c r="B29" t="s">
        <v>175</v>
      </c>
    </row>
    <row r="30" spans="1:10" x14ac:dyDescent="0.25">
      <c r="C30" t="s">
        <v>158</v>
      </c>
      <c r="D30" t="s">
        <v>159</v>
      </c>
      <c r="E30" t="s">
        <v>160</v>
      </c>
      <c r="F30" t="s">
        <v>161</v>
      </c>
    </row>
    <row r="31" spans="1:10" x14ac:dyDescent="0.25">
      <c r="A31" t="s">
        <v>98</v>
      </c>
      <c r="B31" t="s">
        <v>157</v>
      </c>
      <c r="C31">
        <v>3108</v>
      </c>
      <c r="D31">
        <v>132</v>
      </c>
      <c r="E31">
        <v>48</v>
      </c>
      <c r="F31">
        <f>SUM(C31:E31)</f>
        <v>3288</v>
      </c>
    </row>
    <row r="32" spans="1:10" x14ac:dyDescent="0.25">
      <c r="A32" t="s">
        <v>98</v>
      </c>
      <c r="B32" t="s">
        <v>157</v>
      </c>
      <c r="C32">
        <v>7812</v>
      </c>
      <c r="D32">
        <v>432</v>
      </c>
      <c r="E32">
        <v>120</v>
      </c>
      <c r="F32">
        <f>SUM(C32:E32)</f>
        <v>8364</v>
      </c>
    </row>
    <row r="35" spans="1:5" ht="15.75" thickBot="1" x14ac:dyDescent="0.3">
      <c r="A35" t="s">
        <v>191</v>
      </c>
    </row>
    <row r="36" spans="1:5" ht="15.75" thickBot="1" x14ac:dyDescent="0.3">
      <c r="A36" s="270" t="s">
        <v>192</v>
      </c>
      <c r="B36" s="271" t="s">
        <v>193</v>
      </c>
      <c r="C36" s="272"/>
      <c r="D36" s="272"/>
      <c r="E36" s="273"/>
    </row>
    <row r="49" spans="3:4" x14ac:dyDescent="0.25">
      <c r="C49" s="197"/>
    </row>
    <row r="51" spans="3:4" x14ac:dyDescent="0.25">
      <c r="D51" s="197"/>
    </row>
  </sheetData>
  <mergeCells count="3">
    <mergeCell ref="A1:D1"/>
    <mergeCell ref="A2:D2"/>
    <mergeCell ref="A3:D3"/>
  </mergeCells>
  <printOptions horizontalCentered="1" gridLines="1"/>
  <pageMargins left="0.7" right="0.7" top="0.75" bottom="0.75" header="0.3" footer="0.3"/>
  <pageSetup scale="75" orientation="landscape" horizontalDpi="1200" verticalDpi="1200" r:id="rId1"/>
  <headerFooter>
    <oddFooter>&amp;L&amp;F&amp;C&amp;A&amp;R&amp;P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Instructions</vt:lpstr>
      <vt:lpstr>CFA Bill Month Yr</vt:lpstr>
      <vt:lpstr>SAMPLE CFA Bill with 10 month</vt:lpstr>
      <vt:lpstr>CFA Bill with 10 mon </vt:lpstr>
      <vt:lpstr>Employee Health Costs 2021</vt:lpstr>
      <vt:lpstr>'CFA Bill Month Yr'!Print_Area</vt:lpstr>
      <vt:lpstr>'CFA Bill with 10 mon '!Print_Area</vt:lpstr>
      <vt:lpstr>'Employee Health Costs 2021'!Print_Area</vt:lpstr>
      <vt:lpstr>Instructions!Print_Area</vt:lpstr>
      <vt:lpstr>'SAMPLE CFA Bill with 10 month'!Print_Area</vt:lpstr>
      <vt:lpstr>'CFA Bill Month Yr'!Print_Titles</vt:lpstr>
      <vt:lpstr>'CFA Bill with 10 mon '!Print_Titles</vt:lpstr>
      <vt:lpstr>'SAMPLE CFA Bill with 10 month'!Print_Titles</vt:lpstr>
    </vt:vector>
  </TitlesOfParts>
  <Company>ADW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Florence</dc:creator>
  <cp:lastModifiedBy>Moore, Florence</cp:lastModifiedBy>
  <cp:lastPrinted>2021-09-16T14:02:31Z</cp:lastPrinted>
  <dcterms:created xsi:type="dcterms:W3CDTF">2021-02-10T21:46:10Z</dcterms:created>
  <dcterms:modified xsi:type="dcterms:W3CDTF">2021-09-16T14:02:48Z</dcterms:modified>
</cp:coreProperties>
</file>